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<sst xmlns="http://schemas.openxmlformats.org/spreadsheetml/2006/main" count="140" uniqueCount="74">
  <si>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</si>
  <si>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</si>
  <si>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</si>
  <si>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</si>
  <si>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</si>
  <si>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</si>
  <si>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</si>
  <si>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</si>
  <si>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</si>
  <si>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</si>
  <si>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</si>
  <si>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</si>
  <si>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</si>
  <si>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</si>
  <si>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</si>
  <si>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</si>
  <si>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</si>
  <si>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</si>
  <si>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</si>
  <si>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</si>
  <si>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</si>
  <si>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</si>
  <si>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</si>
  <si>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</si>
  <si>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</si>
  <si>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</si>
  <si>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</si>
  <si>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</si>
  <si>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</si>
  <si>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</si>
  <si>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</si>
  <si>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</si>
  <si>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</si>
  <si>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</si>
  <si>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</si>
  <si>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</si>
  <si>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</si>
  <si>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</si>
  <si>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</si>
  <si>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</si>
  <si>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</si>
  <si>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</si>
  <si>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</si>
  <si>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</si>
  <si>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</si>
  <si>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</si>
  <si>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</si>
  <si>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</si>
  <si>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</si>
  <si>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</si>
  <si>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</si>
  <si>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</si>
  <si>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</si>
  <si>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</si>
  <si>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</si>
  <si>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</si>
  <si>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</si>
  <si>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</si>
  <si>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</si>
  <si>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</si>
  <si>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</si>
  <si>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</si>
  <si>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</si>
  <si>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</si>
  <si>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</si>
  <si>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</si>
  <si>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</si>
  <si>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</si>
  <si>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</si>
  <si>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</si>
  <si>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</si>
  <si>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</si>
  <si>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</si>
  <si>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к постановлению Администрации городского округа Домодедово от 22.07.2021 № 1519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</si>
</sst>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0" fillId="0" borderId="14" xfId="0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4" fontId="5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0" applyNumberFormat="1" applyFont="1" applyFill="1" applyBorder="1" applyAlignment="1">
      <alignment horizontal="center"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" fontId="5" fillId="0" borderId="14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A52" sqref="A52:M55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17"/>
      <c r="F4" s="14" t="s">
        <v>69</v>
      </c>
    </row>
    <row r="5" spans="4:6" ht="12.75">
      <c r="D5" s="17"/>
      <c r="F5" s="14" t="s">
        <v>73</v>
      </c>
    </row>
    <row r="6" ht="12.75">
      <c r="F6" s="1" t="s">
        <v>67</v>
      </c>
    </row>
    <row r="7" ht="12.75">
      <c r="F7" s="14" t="s">
        <v>40</v>
      </c>
    </row>
    <row r="8" s="1" customFormat="1" ht="12.75">
      <c r="F8" s="14" t="s">
        <v>68</v>
      </c>
    </row>
    <row r="9" s="1" customFormat="1" ht="12.75">
      <c r="F9" s="14"/>
    </row>
    <row r="10" spans="1:13" s="1" customFormat="1" ht="15.75">
      <c r="A10" s="56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1" customFormat="1" ht="15.75">
      <c r="A11" s="56" t="s">
        <v>41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="1" customFormat="1" ht="19.5" customHeight="1">
      <c r="A12" s="2"/>
    </row>
    <row r="13" spans="1:13" s="1" customFormat="1" ht="20.25" customHeight="1">
      <c r="A13" s="58" t="s">
        <v>0</v>
      </c>
      <c r="B13" s="58" t="s">
        <v>23</v>
      </c>
      <c r="C13" s="58" t="s">
        <v>11</v>
      </c>
      <c r="D13" s="58" t="s">
        <v>10</v>
      </c>
      <c r="E13" s="58" t="s">
        <v>15</v>
      </c>
      <c r="F13" s="58" t="s">
        <v>9</v>
      </c>
      <c r="G13" s="58" t="s">
        <v>1</v>
      </c>
      <c r="H13" s="58"/>
      <c r="I13" s="58"/>
      <c r="J13" s="58"/>
      <c r="K13" s="58"/>
      <c r="L13" s="58" t="s">
        <v>2</v>
      </c>
      <c r="M13" s="58" t="s">
        <v>3</v>
      </c>
    </row>
    <row r="14" spans="1:13" s="1" customFormat="1" ht="140.25" customHeight="1">
      <c r="A14" s="46"/>
      <c r="B14" s="58"/>
      <c r="C14" s="58"/>
      <c r="D14" s="58"/>
      <c r="E14" s="58"/>
      <c r="F14" s="46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9"/>
      <c r="M14" s="59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32">
        <v>1</v>
      </c>
      <c r="B16" s="37" t="s">
        <v>46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s="1" customFormat="1" ht="27.75" customHeight="1">
      <c r="A17" s="60"/>
      <c r="B17" s="34" t="s">
        <v>47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s="1" customFormat="1" ht="21" customHeight="1">
      <c r="A18" s="40" t="s">
        <v>12</v>
      </c>
      <c r="B18" s="30" t="s">
        <v>48</v>
      </c>
      <c r="C18" s="26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471092.6</v>
      </c>
      <c r="G18" s="8">
        <f>SUM(G19:G20)</f>
        <v>98059</v>
      </c>
      <c r="H18" s="8">
        <f>SUM(H19:H20)</f>
        <v>97079.6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29" t="s">
        <v>16</v>
      </c>
      <c r="M18" s="29" t="s">
        <v>65</v>
      </c>
    </row>
    <row r="19" spans="1:13" s="1" customFormat="1" ht="48.75" customHeight="1">
      <c r="A19" s="40"/>
      <c r="B19" s="30"/>
      <c r="C19" s="27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29"/>
      <c r="M19" s="29"/>
    </row>
    <row r="20" spans="1:13" s="1" customFormat="1" ht="77.25" customHeight="1">
      <c r="A20" s="40"/>
      <c r="B20" s="30"/>
      <c r="C20" s="28"/>
      <c r="D20" s="7" t="s">
        <v>6</v>
      </c>
      <c r="E20" s="8">
        <f>E23+E25</f>
        <v>4310.9</v>
      </c>
      <c r="F20" s="8">
        <f t="shared" si="0"/>
        <v>204467.6</v>
      </c>
      <c r="G20" s="8">
        <f>G23+G25</f>
        <v>1208</v>
      </c>
      <c r="H20" s="8">
        <f>H23+H25</f>
        <v>68913.6</v>
      </c>
      <c r="I20" s="8">
        <f>I23+I25</f>
        <v>66730</v>
      </c>
      <c r="J20" s="8">
        <f>J23+J25</f>
        <v>66240</v>
      </c>
      <c r="K20" s="8">
        <f>K23+K25</f>
        <v>1376</v>
      </c>
      <c r="L20" s="29"/>
      <c r="M20" s="29"/>
    </row>
    <row r="21" spans="1:13" s="1" customFormat="1" ht="22.5" customHeight="1">
      <c r="A21" s="40" t="s">
        <v>25</v>
      </c>
      <c r="B21" s="30" t="s">
        <v>49</v>
      </c>
      <c r="C21" s="26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468857.6</v>
      </c>
      <c r="G21" s="8">
        <f t="shared" si="2"/>
        <v>97854</v>
      </c>
      <c r="H21" s="8">
        <f t="shared" si="2"/>
        <v>96669.6</v>
      </c>
      <c r="I21" s="8">
        <f t="shared" si="2"/>
        <v>93730</v>
      </c>
      <c r="J21" s="8">
        <f t="shared" si="2"/>
        <v>93031</v>
      </c>
      <c r="K21" s="8">
        <f t="shared" si="2"/>
        <v>87573</v>
      </c>
      <c r="L21" s="29" t="s">
        <v>16</v>
      </c>
      <c r="M21" s="31"/>
    </row>
    <row r="22" spans="1:13" s="1" customFormat="1" ht="49.5" customHeight="1">
      <c r="A22" s="40"/>
      <c r="B22" s="30"/>
      <c r="C22" s="27"/>
      <c r="D22" s="7" t="s">
        <v>13</v>
      </c>
      <c r="E22" s="8">
        <v>99757</v>
      </c>
      <c r="F22" s="8">
        <f>SUM(G22:K22)</f>
        <v>266625</v>
      </c>
      <c r="G22" s="8">
        <v>96851</v>
      </c>
      <c r="H22" s="8">
        <v>28166</v>
      </c>
      <c r="I22" s="8">
        <v>27560</v>
      </c>
      <c r="J22" s="8">
        <v>27351</v>
      </c>
      <c r="K22" s="8">
        <v>86697</v>
      </c>
      <c r="L22" s="29"/>
      <c r="M22" s="31"/>
    </row>
    <row r="23" spans="1:13" s="1" customFormat="1" ht="75.75" customHeight="1">
      <c r="A23" s="40"/>
      <c r="B23" s="30"/>
      <c r="C23" s="28"/>
      <c r="D23" s="7" t="s">
        <v>6</v>
      </c>
      <c r="E23" s="8">
        <v>4310.9</v>
      </c>
      <c r="F23" s="8">
        <f>SUM(G23:K23)</f>
        <v>202232.6</v>
      </c>
      <c r="G23" s="8">
        <v>1003</v>
      </c>
      <c r="H23" s="8">
        <v>68503.6</v>
      </c>
      <c r="I23" s="8">
        <v>66170</v>
      </c>
      <c r="J23" s="8">
        <v>65680</v>
      </c>
      <c r="K23" s="8">
        <v>876</v>
      </c>
      <c r="L23" s="29"/>
      <c r="M23" s="31"/>
    </row>
    <row r="24" spans="1:13" s="1" customFormat="1" ht="26.25" customHeight="1">
      <c r="A24" s="40" t="s">
        <v>26</v>
      </c>
      <c r="B24" s="30" t="s">
        <v>50</v>
      </c>
      <c r="C24" s="26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29" t="s">
        <v>16</v>
      </c>
      <c r="M24" s="31"/>
    </row>
    <row r="25" spans="1:13" s="1" customFormat="1" ht="112.5" customHeight="1">
      <c r="A25" s="40"/>
      <c r="B25" s="30"/>
      <c r="C25" s="28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29"/>
      <c r="M25" s="31"/>
    </row>
    <row r="26" spans="1:13" s="1" customFormat="1" ht="44.25" customHeight="1">
      <c r="A26" s="40"/>
      <c r="B26" s="50" t="s">
        <v>45</v>
      </c>
      <c r="C26" s="39"/>
      <c r="D26" s="7" t="s">
        <v>4</v>
      </c>
      <c r="E26" s="8">
        <f aca="true" t="shared" si="3" ref="E26:K26">E27+E28</f>
        <v>104067.9</v>
      </c>
      <c r="F26" s="8">
        <f t="shared" si="3"/>
        <v>471092.6</v>
      </c>
      <c r="G26" s="8">
        <f t="shared" si="3"/>
        <v>98059</v>
      </c>
      <c r="H26" s="8">
        <f t="shared" si="3"/>
        <v>97079.6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29" t="s">
        <v>16</v>
      </c>
      <c r="M26" s="16"/>
    </row>
    <row r="27" spans="1:13" s="1" customFormat="1" ht="49.5" customHeight="1">
      <c r="A27" s="40"/>
      <c r="B27" s="51"/>
      <c r="C27" s="52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29"/>
      <c r="M27" s="16"/>
    </row>
    <row r="28" spans="1:13" s="1" customFormat="1" ht="66.75" customHeight="1">
      <c r="A28" s="40"/>
      <c r="B28" s="53"/>
      <c r="C28" s="36"/>
      <c r="D28" s="7" t="s">
        <v>6</v>
      </c>
      <c r="E28" s="8">
        <f t="shared" si="4"/>
        <v>4310.9</v>
      </c>
      <c r="F28" s="8">
        <f t="shared" si="4"/>
        <v>204467.6</v>
      </c>
      <c r="G28" s="8">
        <f t="shared" si="4"/>
        <v>1208</v>
      </c>
      <c r="H28" s="8">
        <f t="shared" si="4"/>
        <v>68913.6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29"/>
      <c r="M28" s="16"/>
    </row>
    <row r="29" spans="1:13" s="1" customFormat="1" ht="16.5" customHeight="1">
      <c r="A29" s="32">
        <v>2</v>
      </c>
      <c r="B29" s="37" t="s">
        <v>51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s="1" customFormat="1" ht="16.5" customHeight="1">
      <c r="A30" s="33"/>
      <c r="B30" s="34" t="s">
        <v>52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s="1" customFormat="1" ht="17.25" customHeight="1">
      <c r="A31" s="40" t="s">
        <v>29</v>
      </c>
      <c r="B31" s="30" t="s">
        <v>53</v>
      </c>
      <c r="C31" s="26" t="s">
        <v>24</v>
      </c>
      <c r="D31" s="12" t="s">
        <v>27</v>
      </c>
      <c r="E31" s="8">
        <f aca="true" t="shared" si="5" ref="E31:K31">E32+E33</f>
        <v>278444.99</v>
      </c>
      <c r="F31" s="18">
        <f t="shared" si="5"/>
        <v>176714.04799999998</v>
      </c>
      <c r="G31" s="8">
        <f t="shared" si="5"/>
        <v>1696</v>
      </c>
      <c r="H31" s="18">
        <f t="shared" si="5"/>
        <v>175018.04799999998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29" t="s">
        <v>17</v>
      </c>
      <c r="M31" s="29"/>
    </row>
    <row r="32" spans="1:13" s="1" customFormat="1" ht="57" customHeight="1">
      <c r="A32" s="40"/>
      <c r="B32" s="30"/>
      <c r="C32" s="27"/>
      <c r="D32" s="12" t="s">
        <v>13</v>
      </c>
      <c r="E32" s="8">
        <f aca="true" t="shared" si="6" ref="E32:K32">E35</f>
        <v>264522.74</v>
      </c>
      <c r="F32" s="18">
        <f>SUM(G32:K32)</f>
        <v>156423.425</v>
      </c>
      <c r="G32" s="8">
        <f>G35</f>
        <v>0</v>
      </c>
      <c r="H32" s="18">
        <f t="shared" si="6"/>
        <v>156423.425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29"/>
      <c r="M32" s="29"/>
    </row>
    <row r="33" spans="1:13" s="1" customFormat="1" ht="59.25" customHeight="1">
      <c r="A33" s="40"/>
      <c r="B33" s="41"/>
      <c r="C33" s="28"/>
      <c r="D33" s="12" t="s">
        <v>28</v>
      </c>
      <c r="E33" s="8">
        <f aca="true" t="shared" si="7" ref="E33:K33">E36+E38</f>
        <v>13922.25</v>
      </c>
      <c r="F33" s="18">
        <f t="shared" si="7"/>
        <v>20290.623</v>
      </c>
      <c r="G33" s="8">
        <f t="shared" si="7"/>
        <v>1696</v>
      </c>
      <c r="H33" s="18">
        <f t="shared" si="7"/>
        <v>18594.623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29"/>
      <c r="M33" s="29"/>
    </row>
    <row r="34" spans="1:15" s="1" customFormat="1" ht="30.75" customHeight="1">
      <c r="A34" s="40" t="s">
        <v>30</v>
      </c>
      <c r="B34" s="30" t="s">
        <v>54</v>
      </c>
      <c r="C34" s="26" t="s">
        <v>24</v>
      </c>
      <c r="D34" s="12" t="s">
        <v>27</v>
      </c>
      <c r="E34" s="8">
        <f>E35+E36</f>
        <v>278444.99</v>
      </c>
      <c r="F34" s="18">
        <f>SUM(G34:K34)</f>
        <v>164656.237</v>
      </c>
      <c r="G34" s="8">
        <f>G35+G36</f>
        <v>0</v>
      </c>
      <c r="H34" s="18">
        <f>H35+H36</f>
        <v>164656.237</v>
      </c>
      <c r="I34" s="8">
        <f>I35+I36</f>
        <v>0</v>
      </c>
      <c r="J34" s="8">
        <f>J35+J36</f>
        <v>0</v>
      </c>
      <c r="K34" s="8">
        <f>K35+K36</f>
        <v>0</v>
      </c>
      <c r="L34" s="29" t="s">
        <v>17</v>
      </c>
      <c r="M34" s="31"/>
      <c r="O34" s="10"/>
    </row>
    <row r="35" spans="1:15" s="1" customFormat="1" ht="51.75" customHeight="1">
      <c r="A35" s="40"/>
      <c r="B35" s="30"/>
      <c r="C35" s="27"/>
      <c r="D35" s="12" t="s">
        <v>13</v>
      </c>
      <c r="E35" s="8">
        <v>264522.74</v>
      </c>
      <c r="F35" s="18">
        <f>SUM(G35:K35)</f>
        <v>156423.425</v>
      </c>
      <c r="G35" s="8">
        <v>0</v>
      </c>
      <c r="H35" s="18">
        <v>156423.425</v>
      </c>
      <c r="I35" s="8">
        <v>0</v>
      </c>
      <c r="J35" s="8">
        <v>0</v>
      </c>
      <c r="K35" s="8">
        <v>0</v>
      </c>
      <c r="L35" s="29"/>
      <c r="M35" s="31"/>
      <c r="O35" s="10"/>
    </row>
    <row r="36" spans="1:13" s="1" customFormat="1" ht="69.75" customHeight="1">
      <c r="A36" s="40"/>
      <c r="B36" s="41"/>
      <c r="C36" s="28"/>
      <c r="D36" s="12" t="s">
        <v>6</v>
      </c>
      <c r="E36" s="8">
        <v>13922.25</v>
      </c>
      <c r="F36" s="18">
        <f>SUM(G36:K36)</f>
        <v>8232.812</v>
      </c>
      <c r="G36" s="8">
        <v>0</v>
      </c>
      <c r="H36" s="18">
        <v>8232.812</v>
      </c>
      <c r="I36" s="8">
        <v>0</v>
      </c>
      <c r="J36" s="8">
        <v>0</v>
      </c>
      <c r="K36" s="8">
        <v>0</v>
      </c>
      <c r="L36" s="29"/>
      <c r="M36" s="31"/>
    </row>
    <row r="37" spans="1:13" s="1" customFormat="1" ht="69.75" customHeight="1">
      <c r="A37" s="40" t="s">
        <v>31</v>
      </c>
      <c r="B37" s="30" t="s">
        <v>55</v>
      </c>
      <c r="C37" s="26" t="s">
        <v>24</v>
      </c>
      <c r="D37" s="12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18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29" t="s">
        <v>17</v>
      </c>
      <c r="M37" s="31"/>
    </row>
    <row r="38" spans="1:13" s="1" customFormat="1" ht="69.75" customHeight="1">
      <c r="A38" s="40"/>
      <c r="B38" s="41"/>
      <c r="C38" s="28"/>
      <c r="D38" s="12" t="s">
        <v>6</v>
      </c>
      <c r="E38" s="8">
        <v>0</v>
      </c>
      <c r="F38" s="8">
        <f>SUM(G38:K38)</f>
        <v>12057.811</v>
      </c>
      <c r="G38" s="8">
        <v>1696</v>
      </c>
      <c r="H38" s="18">
        <v>10361.811</v>
      </c>
      <c r="I38" s="8">
        <v>0</v>
      </c>
      <c r="J38" s="8">
        <v>0</v>
      </c>
      <c r="K38" s="8">
        <v>0</v>
      </c>
      <c r="L38" s="29"/>
      <c r="M38" s="31"/>
    </row>
    <row r="39" spans="1:13" s="1" customFormat="1" ht="27" customHeight="1">
      <c r="A39" s="29" t="s">
        <v>32</v>
      </c>
      <c r="B39" s="30" t="s">
        <v>56</v>
      </c>
      <c r="C39" s="26" t="s">
        <v>24</v>
      </c>
      <c r="D39" s="12" t="s">
        <v>27</v>
      </c>
      <c r="E39" s="8">
        <f aca="true" t="shared" si="8" ref="E39:K39">E40+E41</f>
        <v>555944.8600000001</v>
      </c>
      <c r="F39" s="8">
        <f t="shared" si="8"/>
        <v>2207447.25</v>
      </c>
      <c r="G39" s="8">
        <f t="shared" si="8"/>
        <v>403436.95</v>
      </c>
      <c r="H39" s="8">
        <f t="shared" si="8"/>
        <v>650292.1</v>
      </c>
      <c r="I39" s="8">
        <f t="shared" si="8"/>
        <v>388777.6</v>
      </c>
      <c r="J39" s="8">
        <f t="shared" si="8"/>
        <v>343940.6</v>
      </c>
      <c r="K39" s="8">
        <f t="shared" si="8"/>
        <v>421000</v>
      </c>
      <c r="L39" s="29" t="s">
        <v>43</v>
      </c>
      <c r="M39" s="31" t="s">
        <v>66</v>
      </c>
    </row>
    <row r="40" spans="1:13" s="1" customFormat="1" ht="57" customHeight="1">
      <c r="A40" s="29"/>
      <c r="B40" s="30"/>
      <c r="C40" s="27"/>
      <c r="D40" s="12" t="s">
        <v>13</v>
      </c>
      <c r="E40" s="8">
        <f aca="true" t="shared" si="9" ref="E40:K40">E43+E48</f>
        <v>149236</v>
      </c>
      <c r="F40" s="8">
        <f t="shared" si="9"/>
        <v>270114</v>
      </c>
      <c r="G40" s="8">
        <f t="shared" si="9"/>
        <v>53580</v>
      </c>
      <c r="H40" s="8">
        <f t="shared" si="9"/>
        <v>145337</v>
      </c>
      <c r="I40" s="8">
        <f t="shared" si="9"/>
        <v>56896</v>
      </c>
      <c r="J40" s="8">
        <f t="shared" si="9"/>
        <v>14301</v>
      </c>
      <c r="K40" s="8">
        <f t="shared" si="9"/>
        <v>0</v>
      </c>
      <c r="L40" s="29"/>
      <c r="M40" s="31"/>
    </row>
    <row r="41" spans="1:13" s="1" customFormat="1" ht="100.5" customHeight="1">
      <c r="A41" s="29"/>
      <c r="B41" s="41"/>
      <c r="C41" s="28"/>
      <c r="D41" s="12" t="s">
        <v>6</v>
      </c>
      <c r="E41" s="8">
        <f>E44+E46+E49+E51+E53+E55+E57</f>
        <v>406708.86000000004</v>
      </c>
      <c r="F41" s="8">
        <f>SUM(G41:K41)</f>
        <v>1937333.25</v>
      </c>
      <c r="G41" s="8">
        <f>G44+G46+G49+G51+G53+G55+G57</f>
        <v>349856.95</v>
      </c>
      <c r="H41" s="8">
        <f>H44+H46+H49+H51+H53+H55+H57+H59</f>
        <v>504955.1</v>
      </c>
      <c r="I41" s="8">
        <f>I44+I46+I49+I51+I53+I55+I57</f>
        <v>331881.6</v>
      </c>
      <c r="J41" s="8">
        <f>J44+J46+J49+J51+J53+J55+J57</f>
        <v>329639.6</v>
      </c>
      <c r="K41" s="8">
        <f>K44+K46+K49+K51+K53+K55+K57</f>
        <v>421000</v>
      </c>
      <c r="L41" s="29"/>
      <c r="M41" s="31"/>
    </row>
    <row r="42" spans="1:13" s="1" customFormat="1" ht="27.75" customHeight="1">
      <c r="A42" s="11" t="s">
        <v>33</v>
      </c>
      <c r="B42" s="30" t="s">
        <v>57</v>
      </c>
      <c r="C42" s="26" t="s">
        <v>24</v>
      </c>
      <c r="D42" s="12" t="s">
        <v>27</v>
      </c>
      <c r="E42" s="8">
        <f aca="true" t="shared" si="10" ref="E42:K42">E43+E44</f>
        <v>141116.47</v>
      </c>
      <c r="F42" s="8">
        <f t="shared" si="10"/>
        <v>231700</v>
      </c>
      <c r="G42" s="8">
        <f t="shared" si="10"/>
        <v>56400</v>
      </c>
      <c r="H42" s="8">
        <f t="shared" si="10"/>
        <v>100355</v>
      </c>
      <c r="I42" s="8">
        <f t="shared" si="10"/>
        <v>59891</v>
      </c>
      <c r="J42" s="8">
        <f t="shared" si="10"/>
        <v>15054</v>
      </c>
      <c r="K42" s="8">
        <f t="shared" si="10"/>
        <v>0</v>
      </c>
      <c r="L42" s="29" t="s">
        <v>17</v>
      </c>
      <c r="M42" s="31"/>
    </row>
    <row r="43" spans="1:13" s="1" customFormat="1" ht="50.25" customHeight="1">
      <c r="A43" s="13"/>
      <c r="B43" s="30"/>
      <c r="C43" s="27"/>
      <c r="D43" s="12" t="s">
        <v>13</v>
      </c>
      <c r="E43" s="8">
        <v>134060</v>
      </c>
      <c r="F43" s="8">
        <f aca="true" t="shared" si="11" ref="F43:F50">SUM(G43:K43)</f>
        <v>220114</v>
      </c>
      <c r="G43" s="8">
        <v>53580</v>
      </c>
      <c r="H43" s="8">
        <v>95337</v>
      </c>
      <c r="I43" s="8">
        <v>56896</v>
      </c>
      <c r="J43" s="8">
        <v>14301</v>
      </c>
      <c r="K43" s="8">
        <v>0</v>
      </c>
      <c r="L43" s="29"/>
      <c r="M43" s="31"/>
    </row>
    <row r="44" spans="1:13" s="1" customFormat="1" ht="72.75" customHeight="1">
      <c r="A44" s="13"/>
      <c r="B44" s="41"/>
      <c r="C44" s="47" t="s">
        <v>5</v>
      </c>
      <c r="D44" s="9" t="s">
        <v>6</v>
      </c>
      <c r="E44" s="8">
        <v>7056.47</v>
      </c>
      <c r="F44" s="8">
        <f t="shared" si="11"/>
        <v>11586</v>
      </c>
      <c r="G44" s="8">
        <v>2820</v>
      </c>
      <c r="H44" s="8">
        <v>5018</v>
      </c>
      <c r="I44" s="8">
        <v>2995</v>
      </c>
      <c r="J44" s="8">
        <v>753</v>
      </c>
      <c r="K44" s="8">
        <v>0</v>
      </c>
      <c r="L44" s="29"/>
      <c r="M44" s="31"/>
    </row>
    <row r="45" spans="1:13" s="20" customFormat="1" ht="24.75" customHeight="1">
      <c r="A45" s="11" t="s">
        <v>34</v>
      </c>
      <c r="B45" s="30" t="s">
        <v>58</v>
      </c>
      <c r="C45" s="26" t="s">
        <v>24</v>
      </c>
      <c r="D45" s="12" t="s">
        <v>27</v>
      </c>
      <c r="E45" s="8">
        <f>E46</f>
        <v>190841.3</v>
      </c>
      <c r="F45" s="8">
        <f t="shared" si="11"/>
        <v>264523.05</v>
      </c>
      <c r="G45" s="8">
        <f>G46</f>
        <v>41745</v>
      </c>
      <c r="H45" s="8">
        <f>H46</f>
        <v>72778.05</v>
      </c>
      <c r="I45" s="8">
        <f>I46</f>
        <v>40000</v>
      </c>
      <c r="J45" s="8">
        <f>J46</f>
        <v>40000</v>
      </c>
      <c r="K45" s="8">
        <f>K46</f>
        <v>70000</v>
      </c>
      <c r="L45" s="29" t="s">
        <v>16</v>
      </c>
      <c r="M45" s="31"/>
    </row>
    <row r="46" spans="1:13" s="20" customFormat="1" ht="69.75" customHeight="1">
      <c r="A46" s="24"/>
      <c r="B46" s="41"/>
      <c r="C46" s="28"/>
      <c r="D46" s="9" t="s">
        <v>6</v>
      </c>
      <c r="E46" s="8">
        <v>190841.3</v>
      </c>
      <c r="F46" s="8">
        <f t="shared" si="11"/>
        <v>264523.05</v>
      </c>
      <c r="G46" s="61">
        <v>41745</v>
      </c>
      <c r="H46" s="61">
        <v>72778.05</v>
      </c>
      <c r="I46" s="61">
        <v>40000</v>
      </c>
      <c r="J46" s="61">
        <v>40000</v>
      </c>
      <c r="K46" s="61">
        <v>70000</v>
      </c>
      <c r="L46" s="29"/>
      <c r="M46" s="31"/>
    </row>
    <row r="47" spans="1:13" s="20" customFormat="1" ht="31.5" customHeight="1">
      <c r="A47" s="11" t="s">
        <v>35</v>
      </c>
      <c r="B47" s="30" t="s">
        <v>59</v>
      </c>
      <c r="C47" s="26" t="s">
        <v>24</v>
      </c>
      <c r="D47" s="12" t="s">
        <v>27</v>
      </c>
      <c r="E47" s="8">
        <f>E48+E49</f>
        <v>15330</v>
      </c>
      <c r="F47" s="8">
        <f t="shared" si="11"/>
        <v>50506</v>
      </c>
      <c r="G47" s="8">
        <f>G48+G49</f>
        <v>0</v>
      </c>
      <c r="H47" s="8">
        <f>H48+H49</f>
        <v>50506</v>
      </c>
      <c r="I47" s="8">
        <f>I48+I49</f>
        <v>0</v>
      </c>
      <c r="J47" s="8">
        <f>J48+J49</f>
        <v>0</v>
      </c>
      <c r="K47" s="8">
        <f>K48+K49</f>
        <v>0</v>
      </c>
      <c r="L47" s="29" t="s">
        <v>17</v>
      </c>
      <c r="M47" s="31"/>
    </row>
    <row r="48" spans="1:13" s="20" customFormat="1" ht="54.75" customHeight="1">
      <c r="A48" s="13"/>
      <c r="B48" s="30"/>
      <c r="C48" s="27"/>
      <c r="D48" s="12" t="s">
        <v>13</v>
      </c>
      <c r="E48" s="8">
        <v>15176</v>
      </c>
      <c r="F48" s="8">
        <f t="shared" si="11"/>
        <v>50000</v>
      </c>
      <c r="G48" s="8">
        <v>0</v>
      </c>
      <c r="H48" s="8">
        <v>50000</v>
      </c>
      <c r="I48" s="8">
        <v>0</v>
      </c>
      <c r="J48" s="8">
        <v>0</v>
      </c>
      <c r="K48" s="8">
        <v>0</v>
      </c>
      <c r="L48" s="29"/>
      <c r="M48" s="31"/>
    </row>
    <row r="49" spans="1:13" s="20" customFormat="1" ht="67.5" customHeight="1">
      <c r="A49" s="25"/>
      <c r="B49" s="41"/>
      <c r="C49" s="28"/>
      <c r="D49" s="9" t="s">
        <v>6</v>
      </c>
      <c r="E49" s="8">
        <v>154</v>
      </c>
      <c r="F49" s="8">
        <f t="shared" si="11"/>
        <v>506</v>
      </c>
      <c r="G49" s="8">
        <v>0</v>
      </c>
      <c r="H49" s="8">
        <v>506</v>
      </c>
      <c r="I49" s="8">
        <v>0</v>
      </c>
      <c r="J49" s="8">
        <v>0</v>
      </c>
      <c r="K49" s="8">
        <v>0</v>
      </c>
      <c r="L49" s="29"/>
      <c r="M49" s="31"/>
    </row>
    <row r="50" spans="1:13" s="1" customFormat="1" ht="25.5" customHeight="1">
      <c r="A50" s="55" t="s">
        <v>36</v>
      </c>
      <c r="B50" s="30" t="s">
        <v>60</v>
      </c>
      <c r="C50" s="26" t="s">
        <v>24</v>
      </c>
      <c r="D50" s="12" t="s">
        <v>27</v>
      </c>
      <c r="E50" s="8">
        <f>E51</f>
        <v>1592.85</v>
      </c>
      <c r="F50" s="8">
        <f t="shared" si="11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29" t="s">
        <v>16</v>
      </c>
      <c r="M50" s="31"/>
    </row>
    <row r="51" spans="1:13" s="1" customFormat="1" ht="133.5" customHeight="1">
      <c r="A51" s="54"/>
      <c r="B51" s="41"/>
      <c r="C51" s="28"/>
      <c r="D51" s="9" t="s">
        <v>6</v>
      </c>
      <c r="E51" s="8">
        <v>1592.85</v>
      </c>
      <c r="F51" s="8">
        <f aca="true" t="shared" si="12" ref="F51:F57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9"/>
      <c r="M51" s="31"/>
    </row>
    <row r="52" spans="1:13" s="20" customFormat="1" ht="28.5" customHeight="1">
      <c r="A52" s="55" t="s">
        <v>37</v>
      </c>
      <c r="B52" s="30" t="s">
        <v>61</v>
      </c>
      <c r="C52" s="26" t="s">
        <v>24</v>
      </c>
      <c r="D52" s="12" t="s">
        <v>64</v>
      </c>
      <c r="E52" s="8">
        <f>E53</f>
        <v>161664.4</v>
      </c>
      <c r="F52" s="8">
        <f t="shared" si="12"/>
        <v>1392540.13</v>
      </c>
      <c r="G52" s="8">
        <f>G53</f>
        <v>266244.83</v>
      </c>
      <c r="H52" s="8">
        <f>H53</f>
        <v>333602.1</v>
      </c>
      <c r="I52" s="8">
        <f>I53</f>
        <v>242846.6</v>
      </c>
      <c r="J52" s="8">
        <f>J53</f>
        <v>242846.6</v>
      </c>
      <c r="K52" s="8">
        <f>K53</f>
        <v>307000</v>
      </c>
      <c r="L52" s="29" t="s">
        <v>42</v>
      </c>
      <c r="M52" s="31"/>
    </row>
    <row r="53" spans="1:15" s="20" customFormat="1" ht="87.75" customHeight="1">
      <c r="A53" s="54"/>
      <c r="B53" s="41"/>
      <c r="C53" s="28"/>
      <c r="D53" s="9" t="s">
        <v>6</v>
      </c>
      <c r="E53" s="8">
        <v>161664.4</v>
      </c>
      <c r="F53" s="8">
        <f t="shared" si="12"/>
        <v>1392540.13</v>
      </c>
      <c r="G53" s="62">
        <v>266244.83</v>
      </c>
      <c r="H53" s="62">
        <v>333602.1</v>
      </c>
      <c r="I53" s="62">
        <v>242846.6</v>
      </c>
      <c r="J53" s="62">
        <v>242846.6</v>
      </c>
      <c r="K53" s="62">
        <v>307000</v>
      </c>
      <c r="L53" s="29"/>
      <c r="M53" s="31"/>
      <c r="N53" s="23"/>
      <c r="O53" s="23"/>
    </row>
    <row r="54" spans="1:14" s="20" customFormat="1" ht="16.5" customHeight="1">
      <c r="A54" s="63" t="s">
        <v>38</v>
      </c>
      <c r="B54" s="30" t="s">
        <v>62</v>
      </c>
      <c r="C54" s="26" t="s">
        <v>24</v>
      </c>
      <c r="D54" s="6" t="s">
        <v>7</v>
      </c>
      <c r="E54" s="8">
        <f>E55</f>
        <v>44886</v>
      </c>
      <c r="F54" s="8">
        <f t="shared" si="12"/>
        <v>254092.42</v>
      </c>
      <c r="G54" s="8">
        <f>G55</f>
        <v>39047.12</v>
      </c>
      <c r="H54" s="8">
        <f>H55</f>
        <v>78965.3</v>
      </c>
      <c r="I54" s="8">
        <f>I55</f>
        <v>46040</v>
      </c>
      <c r="J54" s="8">
        <f>J55</f>
        <v>46040</v>
      </c>
      <c r="K54" s="8">
        <f>K55</f>
        <v>44000</v>
      </c>
      <c r="L54" s="29" t="s">
        <v>16</v>
      </c>
      <c r="M54" s="64"/>
      <c r="N54" s="21"/>
    </row>
    <row r="55" spans="1:14" s="20" customFormat="1" ht="84" customHeight="1">
      <c r="A55" s="65"/>
      <c r="B55" s="41"/>
      <c r="C55" s="28"/>
      <c r="D55" s="9" t="s">
        <v>6</v>
      </c>
      <c r="E55" s="8">
        <v>44886</v>
      </c>
      <c r="F55" s="8">
        <f t="shared" si="12"/>
        <v>254092.42</v>
      </c>
      <c r="G55" s="8">
        <v>39047.12</v>
      </c>
      <c r="H55" s="8">
        <v>78965.3</v>
      </c>
      <c r="I55" s="8">
        <v>46040</v>
      </c>
      <c r="J55" s="8">
        <v>46040</v>
      </c>
      <c r="K55" s="8">
        <v>44000</v>
      </c>
      <c r="L55" s="29"/>
      <c r="M55" s="66"/>
      <c r="N55" s="22"/>
    </row>
    <row r="56" spans="1:13" s="1" customFormat="1" ht="32.25" customHeight="1">
      <c r="A56" s="48" t="s">
        <v>39</v>
      </c>
      <c r="B56" s="30" t="s">
        <v>63</v>
      </c>
      <c r="C56" s="26" t="s">
        <v>24</v>
      </c>
      <c r="D56" s="12" t="s">
        <v>27</v>
      </c>
      <c r="E56" s="8">
        <f>E57</f>
        <v>513.84</v>
      </c>
      <c r="F56" s="8">
        <f t="shared" si="12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29" t="s">
        <v>16</v>
      </c>
      <c r="M56" s="31"/>
    </row>
    <row r="57" spans="1:13" s="1" customFormat="1" ht="101.25" customHeight="1">
      <c r="A57" s="48"/>
      <c r="B57" s="41"/>
      <c r="C57" s="28"/>
      <c r="D57" s="9" t="s">
        <v>6</v>
      </c>
      <c r="E57" s="8">
        <v>513.84</v>
      </c>
      <c r="F57" s="8">
        <f t="shared" si="12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9"/>
      <c r="M57" s="31"/>
    </row>
    <row r="58" spans="1:13" s="1" customFormat="1" ht="32.25" customHeight="1">
      <c r="A58" s="40" t="s">
        <v>70</v>
      </c>
      <c r="B58" s="30" t="s">
        <v>72</v>
      </c>
      <c r="C58" s="26" t="s">
        <v>71</v>
      </c>
      <c r="D58" s="12" t="s">
        <v>27</v>
      </c>
      <c r="E58" s="8">
        <f>E59</f>
        <v>4752</v>
      </c>
      <c r="F58" s="8">
        <f>SUM(G58:K58)</f>
        <v>14085.65</v>
      </c>
      <c r="G58" s="8">
        <f>G59</f>
        <v>0</v>
      </c>
      <c r="H58" s="8">
        <f>H59</f>
        <v>14085.65</v>
      </c>
      <c r="I58" s="8">
        <f>I59</f>
        <v>0</v>
      </c>
      <c r="J58" s="8">
        <f>J59</f>
        <v>0</v>
      </c>
      <c r="K58" s="8">
        <f>K59</f>
        <v>0</v>
      </c>
      <c r="L58" s="29" t="s">
        <v>16</v>
      </c>
      <c r="M58" s="31"/>
    </row>
    <row r="59" spans="1:13" s="1" customFormat="1" ht="76.5" customHeight="1">
      <c r="A59" s="40"/>
      <c r="B59" s="41"/>
      <c r="C59" s="28"/>
      <c r="D59" s="12" t="s">
        <v>6</v>
      </c>
      <c r="E59" s="8">
        <v>4752</v>
      </c>
      <c r="F59" s="8">
        <f>SUM(G59:K59)</f>
        <v>14085.65</v>
      </c>
      <c r="G59" s="8">
        <v>0</v>
      </c>
      <c r="H59" s="8">
        <v>14085.65</v>
      </c>
      <c r="I59" s="8">
        <v>0</v>
      </c>
      <c r="J59" s="8">
        <v>0</v>
      </c>
      <c r="K59" s="8">
        <v>0</v>
      </c>
      <c r="L59" s="29"/>
      <c r="M59" s="31"/>
    </row>
    <row r="60" spans="1:13" s="1" customFormat="1" ht="27.75" customHeight="1">
      <c r="A60" s="32">
        <v>2</v>
      </c>
      <c r="B60" s="50" t="s">
        <v>45</v>
      </c>
      <c r="C60" s="39"/>
      <c r="D60" s="7" t="s">
        <v>4</v>
      </c>
      <c r="E60" s="8">
        <f aca="true" t="shared" si="13" ref="E60:K60">E61+E62</f>
        <v>819213.8500000001</v>
      </c>
      <c r="F60" s="19">
        <f t="shared" si="13"/>
        <v>2384161.298</v>
      </c>
      <c r="G60" s="8">
        <f t="shared" si="13"/>
        <v>405132.95</v>
      </c>
      <c r="H60" s="18">
        <f t="shared" si="13"/>
        <v>825310.148</v>
      </c>
      <c r="I60" s="8">
        <f t="shared" si="13"/>
        <v>388777.6</v>
      </c>
      <c r="J60" s="8">
        <f t="shared" si="13"/>
        <v>343940.6</v>
      </c>
      <c r="K60" s="8">
        <f t="shared" si="13"/>
        <v>421000</v>
      </c>
      <c r="L60" s="29" t="s">
        <v>16</v>
      </c>
      <c r="M60" s="42"/>
    </row>
    <row r="61" spans="1:13" s="1" customFormat="1" ht="52.5" customHeight="1">
      <c r="A61" s="33"/>
      <c r="B61" s="51"/>
      <c r="C61" s="52"/>
      <c r="D61" s="7" t="s">
        <v>13</v>
      </c>
      <c r="E61" s="8">
        <f>E43+E32</f>
        <v>398582.74</v>
      </c>
      <c r="F61" s="19">
        <f aca="true" t="shared" si="14" ref="F61:K62">F40+F32</f>
        <v>426537.425</v>
      </c>
      <c r="G61" s="8">
        <f t="shared" si="14"/>
        <v>53580</v>
      </c>
      <c r="H61" s="18">
        <f t="shared" si="14"/>
        <v>301760.425</v>
      </c>
      <c r="I61" s="8">
        <f t="shared" si="14"/>
        <v>56896</v>
      </c>
      <c r="J61" s="8">
        <f t="shared" si="14"/>
        <v>14301</v>
      </c>
      <c r="K61" s="8">
        <f t="shared" si="14"/>
        <v>0</v>
      </c>
      <c r="L61" s="29"/>
      <c r="M61" s="43"/>
    </row>
    <row r="62" spans="1:13" s="1" customFormat="1" ht="61.5" customHeight="1">
      <c r="A62" s="49"/>
      <c r="B62" s="53"/>
      <c r="C62" s="36"/>
      <c r="D62" s="7" t="s">
        <v>6</v>
      </c>
      <c r="E62" s="8">
        <f>E41+E33</f>
        <v>420631.11000000004</v>
      </c>
      <c r="F62" s="19">
        <f t="shared" si="14"/>
        <v>1957623.873</v>
      </c>
      <c r="G62" s="8">
        <f t="shared" si="14"/>
        <v>351552.95</v>
      </c>
      <c r="H62" s="18">
        <f t="shared" si="14"/>
        <v>523549.723</v>
      </c>
      <c r="I62" s="8">
        <f t="shared" si="14"/>
        <v>331881.6</v>
      </c>
      <c r="J62" s="8">
        <f t="shared" si="14"/>
        <v>329639.6</v>
      </c>
      <c r="K62" s="8">
        <f t="shared" si="14"/>
        <v>421000</v>
      </c>
      <c r="L62" s="29"/>
      <c r="M62" s="44"/>
    </row>
    <row r="63" spans="1:13" s="1" customFormat="1" ht="16.5" customHeight="1">
      <c r="A63" s="29"/>
      <c r="B63" s="45" t="s">
        <v>8</v>
      </c>
      <c r="C63" s="26"/>
      <c r="D63" s="6" t="s">
        <v>7</v>
      </c>
      <c r="E63" s="8">
        <f aca="true" t="shared" si="15" ref="E63:K63">SUM(E64:E65)</f>
        <v>923281.75</v>
      </c>
      <c r="F63" s="19">
        <f t="shared" si="15"/>
        <v>2855253.898</v>
      </c>
      <c r="G63" s="8">
        <f t="shared" si="15"/>
        <v>503191.95</v>
      </c>
      <c r="H63" s="18">
        <f t="shared" si="15"/>
        <v>922389.7479999999</v>
      </c>
      <c r="I63" s="8">
        <f t="shared" si="15"/>
        <v>483067.6</v>
      </c>
      <c r="J63" s="8">
        <f t="shared" si="15"/>
        <v>437531.6</v>
      </c>
      <c r="K63" s="8">
        <f t="shared" si="15"/>
        <v>509073</v>
      </c>
      <c r="L63" s="8"/>
      <c r="M63" s="8"/>
    </row>
    <row r="64" spans="1:13" s="1" customFormat="1" ht="51" customHeight="1">
      <c r="A64" s="29"/>
      <c r="B64" s="45"/>
      <c r="C64" s="54"/>
      <c r="D64" s="9" t="s">
        <v>13</v>
      </c>
      <c r="E64" s="8">
        <f aca="true" t="shared" si="16" ref="E64:K65">E61+E27</f>
        <v>498339.74</v>
      </c>
      <c r="F64" s="19">
        <f t="shared" si="16"/>
        <v>693162.425</v>
      </c>
      <c r="G64" s="8">
        <f t="shared" si="16"/>
        <v>150431</v>
      </c>
      <c r="H64" s="18">
        <f t="shared" si="16"/>
        <v>329926.425</v>
      </c>
      <c r="I64" s="8">
        <f t="shared" si="16"/>
        <v>84456</v>
      </c>
      <c r="J64" s="8">
        <f t="shared" si="16"/>
        <v>41652</v>
      </c>
      <c r="K64" s="8">
        <f t="shared" si="16"/>
        <v>86697</v>
      </c>
      <c r="L64" s="8"/>
      <c r="M64" s="8"/>
    </row>
    <row r="65" spans="1:13" s="1" customFormat="1" ht="46.5" customHeight="1">
      <c r="A65" s="29"/>
      <c r="B65" s="46"/>
      <c r="C65" s="7"/>
      <c r="D65" s="9" t="s">
        <v>6</v>
      </c>
      <c r="E65" s="8">
        <f t="shared" si="16"/>
        <v>424942.01000000007</v>
      </c>
      <c r="F65" s="19">
        <f t="shared" si="16"/>
        <v>2162091.4729999998</v>
      </c>
      <c r="G65" s="8">
        <f t="shared" si="16"/>
        <v>352760.95</v>
      </c>
      <c r="H65" s="18">
        <f t="shared" si="16"/>
        <v>592463.323</v>
      </c>
      <c r="I65" s="8">
        <f t="shared" si="16"/>
        <v>398611.6</v>
      </c>
      <c r="J65" s="8">
        <f t="shared" si="16"/>
        <v>395879.6</v>
      </c>
      <c r="K65" s="8">
        <f t="shared" si="16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5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99"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  <mergeCell ref="A31:A33"/>
    <mergeCell ref="A26:A28"/>
    <mergeCell ref="L31:L33"/>
    <mergeCell ref="L37:L38"/>
    <mergeCell ref="M34:M36"/>
    <mergeCell ref="B34:B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B21:B23"/>
    <mergeCell ref="M21:M23"/>
    <mergeCell ref="M24:M25"/>
    <mergeCell ref="L18:L20"/>
    <mergeCell ref="L24:L25"/>
    <mergeCell ref="C18:C20"/>
    <mergeCell ref="M45:M46"/>
    <mergeCell ref="M47:M49"/>
    <mergeCell ref="C31:C33"/>
    <mergeCell ref="M18:M20"/>
    <mergeCell ref="M31:M33"/>
    <mergeCell ref="L34:L36"/>
    <mergeCell ref="L21:L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2021-07-26T15:48:04Z</cp:lastPrinted>
  <dcterms:created xsi:type="dcterms:W3CDTF">1996-10-08T23:32:33Z</dcterms:created>
  <dcterms:modified xsi:type="dcterms:W3CDTF">2021-08-05T10:54:09Z</dcterms:modified>
  <cp:category/>
  <cp:version/>
  <cp:contentType/>
  <cp:contentStatus/>
</cp:coreProperties>
</file>