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20" windowWidth="9720" windowHeight="3120" activeTab="0"/>
  </bookViews>
  <sheets>
    <sheet name="Мероприятия оконч " sheetId="1" r:id="rId1"/>
  </sheets>
  <definedNames>
    <definedName name="_xlnm.Print_Titles" localSheetId="0">'Мероприятия оконч '!$9:$10</definedName>
  </definedNames>
  <calcPr fullCalcOnLoad="1"/>
</workbook>
</file>

<file path=xl/sharedStrings.xml><?xml version="1.0" encoding="utf-8"?>
<sst xmlns="http://schemas.openxmlformats.org/spreadsheetml/2006/main" count="663" uniqueCount="164">
  <si>
    <t>№ п/п</t>
  </si>
  <si>
    <t>1.1.</t>
  </si>
  <si>
    <t>За счет   имущественной поддержки</t>
  </si>
  <si>
    <t>Объем финансирования по годам (тыс.руб.)</t>
  </si>
  <si>
    <t xml:space="preserve">Ответственный за         
выполнение мероприятия подпрограммы
</t>
  </si>
  <si>
    <t>Комитет по управлению имуществом Администрации городского округа Домодедово</t>
  </si>
  <si>
    <t>1.2.</t>
  </si>
  <si>
    <t>1.3.</t>
  </si>
  <si>
    <t>Всего</t>
  </si>
  <si>
    <t>В пределах средств, предусмотренных на основную деятельность исполнителей</t>
  </si>
  <si>
    <t>Мероприятие 1.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</si>
  <si>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Мероприятие 1.    Оказание помощи субъектам малого и среднего предпринимательства, осуществляющим капитальный ремонт арендуемого помещения</t>
  </si>
  <si>
    <t>Мероприятие 3.  Обеспечение условий для создания и развития организаций, образующих инфраструктуру поддержки субъектов малого и среднего предпринимательства</t>
  </si>
  <si>
    <t>Комитет по экономике Администрации городского округа Домодедово</t>
  </si>
  <si>
    <t>Средства  бюджета Московской области</t>
  </si>
  <si>
    <t>Средства  бюджета городского округа</t>
  </si>
  <si>
    <t>2017-2021гг.</t>
  </si>
  <si>
    <t>2.1.</t>
  </si>
  <si>
    <t>Мероприятие 1.  Оказание ритуальных услуг и содержание мест захоронений, в том числе воинских захоронений</t>
  </si>
  <si>
    <t>Мероприятие 2.                                               Проведение работ по оформлению права собственности на земельные участки под кладбищами</t>
  </si>
  <si>
    <t>2014-2018гг.</t>
  </si>
  <si>
    <t>Мероприятие 1.                                               Организация временного трудоустройства несовершеннолетних граждан в возрасте от 14 до 18 лет</t>
  </si>
  <si>
    <t xml:space="preserve">ГКУ МО Домодедовский центр занятости населения, Администрация городского округа Домодедово </t>
  </si>
  <si>
    <t>2015-2018гг.</t>
  </si>
  <si>
    <t>2.</t>
  </si>
  <si>
    <t>Мероприятие 1.   Проведение презентаций, встреч, оказание информационно-консультационного содействия предприятиям (в т.ч. иностранным организациям), осуществляющим инвестиционную деятельность (планирующим ее осуществление) на территории городского округа</t>
  </si>
  <si>
    <t>Мероприятие 2.  Мониторинг свободных  площадей, земельных участков для  предоставления сведений  инвесторам в целях возможной реализации инвестиционных проектов</t>
  </si>
  <si>
    <t>1.</t>
  </si>
  <si>
    <t>Основное мероприятие 1      Привлечение к участию в торгах большего количества поставщиков (подрядчиков, исполнителей)</t>
  </si>
  <si>
    <t>2017-2021 гг.</t>
  </si>
  <si>
    <t>Мероприятие 1.  Увеличение количества проведения конкурентных процедур методом аукциона в электронной форме</t>
  </si>
  <si>
    <t>Мероприятие 2.  Проведение повторных процедур</t>
  </si>
  <si>
    <t xml:space="preserve">Мероприятие 3.  Укрупненние начальной максимальной цены контракта при проведении закупок одноименных товаров, работ, услуг                     </t>
  </si>
  <si>
    <t>Мероприятие 1.  Рассмотрение вопросов содействия развитию конкуренции на заседаниях коллегиального органа</t>
  </si>
  <si>
    <t>Мероприятие 2.  Утверждение перечня приоритетных и социально значимых рынков</t>
  </si>
  <si>
    <t>Мероприятие 3.   Разработка плана мероприятий («дорожной карты») по развитию конкуренции</t>
  </si>
  <si>
    <t>2017 г.</t>
  </si>
  <si>
    <t>Мероприятие 4.  Проведение мониторинга конкурентной среды</t>
  </si>
  <si>
    <t>Мероприятие 5.  Создание и реализация механизмов общественного контроля за деятельностью субъектов естественных монополий</t>
  </si>
  <si>
    <t>2018 г.</t>
  </si>
  <si>
    <t>Мероприятие 6.  Повышение уровня информированности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</si>
  <si>
    <t>-</t>
  </si>
  <si>
    <t xml:space="preserve">Мероприятие 2. Частичная компенсация затрат субъектов малого и среднего предпринимательства, связанных с участием в выставочно-ярмарочных мероприятиях </t>
  </si>
  <si>
    <t>Мероприятие 3.  Предоставление субсидии 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</t>
  </si>
  <si>
    <t xml:space="preserve">Мероприятие 2. 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преференциях. Размещение информации о поддержке и развитии малого и среднего предпринимательства. </t>
  </si>
  <si>
    <t>Программа «Предпринимательство городского округа Домодедово на 2017-2021 годы»</t>
  </si>
  <si>
    <t xml:space="preserve">Доведение количества реализованных требований Стандарта развития конкуренции в Московской области до 7 единиц к 2021 году.  </t>
  </si>
  <si>
    <t>2.2.</t>
  </si>
  <si>
    <t>Мероприятие 1. Проведение специальной оценки условий  труда, в общем количестве рабочих мест (по кругу организаций муниципальной собственности)</t>
  </si>
  <si>
    <t>Доведение удельного веса рабочих мест, на которых проведена специальная оценка условий  труда, в общем количестве рабочих мест (по кругу организаций муниципальной собственности) до 100% к 2021 году.</t>
  </si>
  <si>
    <t>Мероприятие 1. Организация участия в расследовании несчастных случаев с тяжелыми последствиями  представителей органов муниципального образования</t>
  </si>
  <si>
    <t xml:space="preserve">
МКУ "Дирекция единого заказчика"</t>
  </si>
  <si>
    <t>Мероприятие 3.  Ведение единой автоматизированной информационной системы "Перечень инвестиционных проектов"</t>
  </si>
  <si>
    <t xml:space="preserve">к муниципальной программе городского округа Домодедово 
</t>
  </si>
  <si>
    <t xml:space="preserve">"Предпринимательство городского округа Домодедово на 2017-2021 годы", </t>
  </si>
  <si>
    <t>Перечень мероприятий муниципальной  программы городского округа Домодедово «Предпринимательство городского округа Домодедово на 2017-2021 годы»</t>
  </si>
  <si>
    <t>утвержденной постановлением Администрации городского округа Домодедово</t>
  </si>
  <si>
    <t xml:space="preserve">Мероприятие 1. Проведение форумов, семинаров, круглых столов, связанных с реализацией мер, направленных на формирование положительного образа предпринимателя, популяризацию роли предпринимательства 
</t>
  </si>
  <si>
    <t xml:space="preserve">Мероприятие 2. Оснащение материально-технической базы, необходимыми средствами, а также закупка работ и услуг, необходимых для исполнения функций и полномочий, возложенных на МКУ "Специализированная служба в сфере погребения и похоронного дела" </t>
  </si>
  <si>
    <r>
      <rPr>
        <sz val="9"/>
        <rFont val="Times New Roman"/>
        <family val="1"/>
      </rPr>
      <t>Мероприятие 1.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 денежным содержанием и дополнительными выплатами сотрудникам МКУ "Специализированная служба в сфере погребения и  похоронного дела". Перечисление страховых взносов  в государственные внебюджетные фонды Российской Федерации.</t>
    </r>
  </si>
  <si>
    <t>3.</t>
  </si>
  <si>
    <t>3.1.</t>
  </si>
  <si>
    <t>3.2.</t>
  </si>
  <si>
    <t>4.</t>
  </si>
  <si>
    <t>4.1.</t>
  </si>
  <si>
    <t xml:space="preserve">                                                                                                                                                                 Мероприятие 2. Предоставление объектов имущества, находящихся в муниципальной собственности в аренду на долгосрочной основе (по льготным коэффициентам деятельности)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</si>
  <si>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2.3.</t>
  </si>
  <si>
    <t>3.3.</t>
  </si>
  <si>
    <t>5.1.</t>
  </si>
  <si>
    <t>2.4.</t>
  </si>
  <si>
    <t>2.5.</t>
  </si>
  <si>
    <t>2.6.</t>
  </si>
  <si>
    <t>Основное мероприятие 2.  Проведение мероприятий по увеличению рабочих мест на территории городского округа Домодедово</t>
  </si>
  <si>
    <t>Мероприятие 1.  Осуществление взаимодействия с потенциальными инвесторами и действующмими организациями по созданию новых рабочих мест</t>
  </si>
  <si>
    <t>Мероприятие 2. Проведение мероприятий по информированию бизнес-сообщества о мерах поддержки инвесторов при реализации инвестиционных проектов</t>
  </si>
  <si>
    <t>Основное мероприятие 3.  Проведение мероприятий по увеличению размера заработной платы на территории городского округа Домодедово</t>
  </si>
  <si>
    <t>Мероприятие 1. Мониторинг динамики размера заработной платы на действующих предприятиях</t>
  </si>
  <si>
    <t xml:space="preserve">Основное мероприятие 1.            Реализация механизмов государственной поддержки субъектов малого и среднего предпринимательства </t>
  </si>
  <si>
    <t xml:space="preserve">Основное мероприятие 2.                          Оказание имущественной  поддержки субъектам малого и среднего предпринимательства                                                        </t>
  </si>
  <si>
    <t xml:space="preserve">Основное мероприятие 3.  Информационная поддержка малого и среднего предпринимательства </t>
  </si>
  <si>
    <t>Основное мероприятие 2.   Реализация требований Стандарта развития конкуренции в Московской области</t>
  </si>
  <si>
    <t xml:space="preserve">Основное мероприятие 1.          Формирования перечня приоритеных   площадок для потенциальных инвесторов </t>
  </si>
  <si>
    <t>Мероприятие 1.                                            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</si>
  <si>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 xml:space="preserve">Мероприятие 3.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                                           </t>
  </si>
  <si>
    <t xml:space="preserve">
В  пределах  средств, предусмотренных на основную деятельность исполнителей
</t>
  </si>
  <si>
    <t>4.1</t>
  </si>
  <si>
    <t>Мероприятие 1.                                               Поиск и подбор инвесторов для строительства/ реконструкции банных объектов в рамках программы "100 бань Подмосковья"</t>
  </si>
  <si>
    <t>Наличие в городском округе Домодедово муниципального казенного учреждения в сфере погребения и похоронного дела по принципу: 1 муниципальный район/городской округ-1МКУ</t>
  </si>
  <si>
    <t>6.1.</t>
  </si>
  <si>
    <t>6.2.</t>
  </si>
  <si>
    <r>
      <t xml:space="preserve">Основное мероприятие 1. Развитие потребительского рынка и услуг на территории городского округа Домодедово                                            </t>
    </r>
    <r>
      <rPr>
        <sz val="9"/>
        <rFont val="Times New Roman"/>
        <family val="1"/>
      </rPr>
      <t xml:space="preserve">                             </t>
    </r>
  </si>
  <si>
    <r>
      <rPr>
        <sz val="9"/>
        <color indexed="8"/>
        <rFont val="Times New Roman"/>
        <family val="1"/>
      </rPr>
      <t xml:space="preserve">Мероприятие 2.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                             </t>
    </r>
    <r>
      <rPr>
        <sz val="9"/>
        <color indexed="10"/>
        <rFont val="Times New Roman"/>
        <family val="1"/>
      </rPr>
      <t xml:space="preserve">                                     </t>
    </r>
  </si>
  <si>
    <r>
      <t xml:space="preserve">Основное мероприятие 3. Развитие сферы бытовых услуг на территории городского округа Домодедово Московской области                                        </t>
    </r>
    <r>
      <rPr>
        <sz val="9"/>
        <rFont val="Times New Roman"/>
        <family val="1"/>
      </rPr>
      <t xml:space="preserve">                             </t>
    </r>
  </si>
  <si>
    <t xml:space="preserve">
В пределах средств, предусмотренных на основную деятельность исполнителей
</t>
  </si>
  <si>
    <t>5.2.</t>
  </si>
  <si>
    <t>Основное мероприятие 5. Обеспечение деятельности МКУ "Специализированная служба в сфере погребения и  похоронного дела"</t>
  </si>
  <si>
    <t>Мероприятия подпрограммы</t>
  </si>
  <si>
    <t xml:space="preserve">Сроки         
исполнения мероприятия
</t>
  </si>
  <si>
    <t xml:space="preserve">Объем финансирования  мероприятия в году, прешествующему году начала реализации муниципальной программы 
(тыс. руб.) 
</t>
  </si>
  <si>
    <t>Всего (тыс. руб.)</t>
  </si>
  <si>
    <t>1-й год реализации программы  2017</t>
  </si>
  <si>
    <t>2-й год реализации программы  2018</t>
  </si>
  <si>
    <t>3-й год реализации программы  2019</t>
  </si>
  <si>
    <t>4-й год реализации программы  2020</t>
  </si>
  <si>
    <t>5-й год реализации программы  2021</t>
  </si>
  <si>
    <t>Результаты выполнения мероприятия подпрограммы</t>
  </si>
  <si>
    <t>Мероприятие 3. Обеспечение условий для развития организаций, образующих инфраструктуру субъектов малого и среднего предпринимательства (Союз «Торгово-промышленной палата городского округа Домодедово Московской области»)</t>
  </si>
  <si>
    <r>
      <t xml:space="preserve">Основное мероприятие 1. </t>
    </r>
    <r>
      <rPr>
        <sz val="9"/>
        <rFont val="Times New Roman"/>
        <family val="1"/>
      </rPr>
      <t xml:space="preserve">Организация оплачиваемых общественных работ, временного трудоустройства безработных и несовершеннолетних граждан  </t>
    </r>
  </si>
  <si>
    <t>Мероприятие 2.                                               Организация оплачиваемых общественных работ</t>
  </si>
  <si>
    <t>ГКУ МО Домодедовский центр занятости населения</t>
  </si>
  <si>
    <t>Мероприятие 3.                                                          Организация временного трудоустройства безработных граждан в возрасте от 18 до 20 лет из числа выпускников начального и среднего профессионального образования, ищущих работу впервые</t>
  </si>
  <si>
    <t>Мероприятие 4.                                            Организация временного трудоустройства безработных граждан, испытывающих трудности в поиске работы (инвалиды, лица, освобожденные из учреждений, исполняющих наказание в виде лишения свободы, лица предпенсионного возраста (за два года до наступления возраста, дающего право выхода на  трудовую пенсию по старости), граждане, уволенные с военной службы, и члены их семей, одинокие и многодетные родители, воспитывающие несовершеннолетних детей, детей-инвалидов, граждане, подвергшиеся воздействию радиации вследствие Чернобыльской и других радиационных  аварий и катастроф)</t>
  </si>
  <si>
    <r>
      <rPr>
        <b/>
        <sz val="9"/>
        <rFont val="Times New Roman"/>
        <family val="1"/>
      </rPr>
      <t xml:space="preserve">Основное мероприятие 2. </t>
    </r>
    <r>
      <rPr>
        <sz val="9"/>
        <rFont val="Times New Roman"/>
        <family val="1"/>
      </rPr>
      <t>Профессиональная ориентация,  обучение безработных граждан и переподготовка женщин в период отпуска по уходу за ребенком до достижения возраста 3-х лет</t>
    </r>
  </si>
  <si>
    <t>Мероприятие 1.                                                 Профессиональное обучение безработных граждан</t>
  </si>
  <si>
    <t>Мероприятие 2.                                                 Профессиональная ориентация и информирование</t>
  </si>
  <si>
    <t>Мероприятие 3.                                       Профессиональная подготовка, переподготовка и повышение квалификации женщин в период отпуска по уходу за ребенком до достижении возраста 3-х лет</t>
  </si>
  <si>
    <r>
      <rPr>
        <b/>
        <sz val="9"/>
        <rFont val="Times New Roman"/>
        <family val="1"/>
      </rPr>
      <t>Основное меропритие 3.</t>
    </r>
    <r>
      <rPr>
        <sz val="9"/>
        <rFont val="Times New Roman"/>
        <family val="1"/>
      </rPr>
      <t xml:space="preserve"> Оказание содействия в трудоустройстве безработных граждан</t>
    </r>
  </si>
  <si>
    <t>Мероприятие 1.                                         Оказание содействия самозанятости безработных граждан</t>
  </si>
  <si>
    <t>Мероприятие 2.                                                 Организация  ярмарок вакансий и учебных рабочих мест</t>
  </si>
  <si>
    <t>Мероприятие 3.                                      Организация и проведение мероприятий по повышению престижа труда</t>
  </si>
  <si>
    <t>Комитет по экономике Администрации городского округа Домодедово,   ГКУ МО Домодедовский центр занятости населения</t>
  </si>
  <si>
    <t>1.4.</t>
  </si>
  <si>
    <t xml:space="preserve">Основное мероприятие 4. Профилактика производственного травматизма и профессиональной заболеваемости     </t>
  </si>
  <si>
    <t>5.</t>
  </si>
  <si>
    <t>Основное мероприятие 5.  Проведение специальной оценки условий труда на рабочих местах</t>
  </si>
  <si>
    <t xml:space="preserve">Всего по Подпрограмме I  </t>
  </si>
  <si>
    <t xml:space="preserve">Всего по Подпрограмме II  </t>
  </si>
  <si>
    <t>Всего по Подпрограмме III</t>
  </si>
  <si>
    <t>Всего по Подпрограмме IV</t>
  </si>
  <si>
    <t xml:space="preserve">Всего по Подпрограмме V </t>
  </si>
  <si>
    <t>Подпрограмма 3  «Развитие конкуренции в городском округе Домодедово на 2017-2021 годы»</t>
  </si>
  <si>
    <t>Подпрограмма 4  «Инвестиции городского округа Домодедово на 2017-2021 годы»</t>
  </si>
  <si>
    <t>Подпрограмма 1    «Развитие малого и среднего предпринимательства в городском округе Домодедово на 2017-2021 годы»</t>
  </si>
  <si>
    <t>Подпрограмма 2  «Содействие занятости населения городского округа Домодедово на 2017-2021 годы»</t>
  </si>
  <si>
    <t>Подпрограмма 5 «Развитие потребительского рынка и услуг на территории  городского округа Домодедово на 2017-2021 годы»</t>
  </si>
  <si>
    <t xml:space="preserve">Внебюджетные средства </t>
  </si>
  <si>
    <t>МКУ "Специализированная служба в сфере погребения и похоронного дела"</t>
  </si>
  <si>
    <t>Отдел сферы обращения Администрации городского округа Домодедово</t>
  </si>
  <si>
    <t xml:space="preserve">Снижение уровня официально регистрируемой безработицы до 0,48-0,51%  к 2021 году. </t>
  </si>
  <si>
    <t>Мероприятие 2. Содействие увеличению размера реальной заработной платы в соответствии с "Территориальным трехсторонним соглашением о социальном партнерстве в городском округе Домодедово на 2017-2019 годы».</t>
  </si>
  <si>
    <r>
      <t xml:space="preserve">Основное мероприятие 2. Развитие сферы общественного питания на территории городского округа Домодедово  Московской области                                        </t>
    </r>
    <r>
      <rPr>
        <sz val="9"/>
        <rFont val="Times New Roman"/>
        <family val="1"/>
      </rPr>
      <t xml:space="preserve">                             </t>
    </r>
  </si>
  <si>
    <t xml:space="preserve">Мероприятие 1. Увеличение уровня обеспеченности населения городского округа Домодедово   Московской области предприятиями общественного питания                                      </t>
  </si>
  <si>
    <t xml:space="preserve">Мероприятие 1. Увеличение уровня обеспеченности населения городского округа Домодедово  Московской области предприятиями общественного питания                                      </t>
  </si>
  <si>
    <r>
      <t xml:space="preserve">Основное мероприятие 4. Реализация губернаторской программы "100 бань Подмосковья" на территории городского округа Домодедово  Московской области                                  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</t>
    </r>
  </si>
  <si>
    <t>средства финансирования</t>
  </si>
  <si>
    <t>Основное мероприятие 6.                                                      Приведение кладбищ 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</si>
  <si>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от 10.11.2016  № 3540</t>
  </si>
  <si>
    <t>&gt;&gt; </t>
  </si>
  <si>
    <t>&lt;&lt; Приложение №4</t>
  </si>
  <si>
    <t>\</t>
  </si>
  <si>
    <t>Увеличение обеспеченности населения площадью торговых объектов до  1135,3 кв.м на 1000 жителей к 2021 году. Цивилизованная торговля - Эффективность работы органов местного самоуправления по организации торговой деятельности к 2021 году составит 200 баллов. Количество проведенных ярмарок на одно место, включенное в сводный перечень мест для проведения ярмарок к 2021 году составит 25 ед.  Количество доставок товаров автолавками и автомагазинами в сельские населенные пункты городского округа Домодедово к 2021 году составит 2 ед. в неделю. Доля ликвидированных розничных рынков, несоответствующих требованиям законодательства, от общего количества выявленных несанкционированных к 2021 году составит 100 процентов.  Количество введенных объектов по продаже отечественной сельскохозяйственной продукции «Подмосковный фермер» к 2021 году составит 2 ед.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 к 2021 году составит 70 процентов.</t>
  </si>
  <si>
    <t>Количество введенных банных объектов по программе " 100 бань Подмосковья"  2 к 2021 году</t>
  </si>
  <si>
    <t xml:space="preserve"> Создаем рабочие места в малом бизнесе - Отношение численности работников малого и среднего предпринимательства к численности населения к 2021 году составит 12,46%. Доля среднесписочной численности работников (без внешних совместителей)  малых и средних предприятий в среднесписочной численности работников (без внешних совместителей) всех предприятий и организаций  к 2021 году достигнет 24,52%                   </t>
  </si>
  <si>
    <t>Увеличение количества малых и средних предприятий на 1 тысячу жителей до 15,03 ед. к 2021 году. Малый бизнес большого региона. Прирост количества субъектов малого и среднего предпринимательства на 10 тыс. населения к 2021 году составит 117,24 ед. Число субъектов МСП в расчете на 10 тыс. человек населения к 2021 году составит 452,73 ед.</t>
  </si>
  <si>
    <t xml:space="preserve">Доля обоснованных, частично обоснованных жалоб в Федеральную антимонопольную службу (от общего количества опубликованных торгов) - 1,2%.  Снижение доли несостоявшихся торгов от общего количества объявленных торгов до 16,0% к 2021 году. Увеличение доли общей экономии денежных средств от общей суммы объявленных торгов до 11% к 2021 году. Увеличение среднего количества участников на торгадо  4,4 единиц к 2021 году. Доля 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- 25%. </t>
  </si>
  <si>
    <t>Доведение количества созданных рабочих мест до  2021 к 2021 году. Количество привлеченных резидентов индустриальных парков, технопарков, промышленных площадок к 2021 году составит 61 ед. Количество резидентов индустриальных парков, технопарков, промышленных площадок начавших производство к 2021 году составит - 41 ед.</t>
  </si>
  <si>
    <t xml:space="preserve">Увеличение среднемесячной  заработной платы работников организаций, не относящихся к субъектам малого предпринимательства до 105,1% к 2021 году. Зарплата без долгов – Задолженность по выплате заработной платы (кол-во организаций; численность работников, сумма задолженности) - к 2021 году 0 руб. </t>
  </si>
  <si>
    <t>Прирост рабочих мест на объектах бытовых услуг к 2021 году составит 42 раб./места на 1000 жителей.</t>
  </si>
  <si>
    <t xml:space="preserve">Доведение доли кладбищ, соответствующих требованиям порядка деятельности общественных кладбищ и крематориев на территории Московской области до 100% к 2021 году. </t>
  </si>
  <si>
    <t>Количество вновь созданных предприятий МСП в сфере производства или услуг к 2021 году составит 320 ед.</t>
  </si>
  <si>
    <t>Уменьшение числа пострадавших в результате несчастных случаев на производстве со смертельным  исходом, в расчете на 1 000 работающих (по кругу организаций муниципальной собственности) до 0,062 ед. к 2021 году.</t>
  </si>
  <si>
    <t xml:space="preserve">Доведение объема инвестиций привлеченный в основной капитал  по инвестиционным проектам (без учета бюджетных инвестиций и жилищного строительства), находящихся в системе ЕАС ПИП до 24 300  млн. рублей к 2021 году  . Объем инвестиций, привлеченных в основной капитал (без учета бюджетных инвестиций и жилищного строительства) к 2021 году на душу населения – 182,26 тыс. рублей. Процент заполняемости индустриального парка к 2021 году составит - 90,0%. Количество созданных новых индустриальных парков, технопарков, площадок – к 2021 году составит 1 ед. </t>
  </si>
  <si>
    <t>Обеспеченность населения услугами общественного питания к 2021 году составит 50 пос./мест на 1000 жителей.  Прирост посадочных мест на объектах общественного питания до 50 пос./мест на 1000 человек к 2021 году</t>
  </si>
  <si>
    <t>Приложение № 3 к постановлению Администрации                                                                                        городского округа Домодедово                                                                                                                                                                               от 18.12.2018 № 2867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</si>
</sst>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\ &quot;₽&quot;"/>
  </numFmts>
  <fonts count="5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1" fillId="33" borderId="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6" fontId="1" fillId="33" borderId="13" xfId="0" applyNumberFormat="1" applyFont="1" applyFill="1" applyBorder="1" applyAlignment="1">
      <alignment horizontal="center" vertical="center" wrapText="1"/>
    </xf>
    <xf numFmtId="16" fontId="1" fillId="33" borderId="12" xfId="0" applyNumberFormat="1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50" fillId="33" borderId="13" xfId="0" applyNumberFormat="1" applyFont="1" applyFill="1" applyBorder="1" applyAlignment="1">
      <alignment horizontal="left" vertical="center" wrapText="1"/>
    </xf>
    <xf numFmtId="4" fontId="50" fillId="33" borderId="14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zoomScale="90" zoomScaleNormal="90" zoomScalePageLayoutView="0" workbookViewId="0" topLeftCell="A1">
      <selection activeCell="M9" sqref="M9:M10"/>
    </sheetView>
  </sheetViews>
  <sheetFormatPr defaultColWidth="9.140625" defaultRowHeight="12.75"/>
  <cols>
    <col min="1" max="1" width="4.8515625" style="1" customWidth="1"/>
    <col min="2" max="2" width="30.140625" style="1" customWidth="1"/>
    <col min="3" max="3" width="14.421875" style="1" customWidth="1"/>
    <col min="4" max="4" width="19.140625" style="1" customWidth="1"/>
    <col min="5" max="5" width="16.8515625" style="1" customWidth="1"/>
    <col min="6" max="6" width="10.421875" style="1" customWidth="1"/>
    <col min="7" max="7" width="10.7109375" style="1" customWidth="1"/>
    <col min="8" max="8" width="9.28125" style="1" customWidth="1"/>
    <col min="9" max="9" width="10.57421875" style="1" customWidth="1"/>
    <col min="10" max="11" width="9.7109375" style="1" customWidth="1"/>
    <col min="12" max="12" width="15.8515625" style="1" customWidth="1"/>
    <col min="13" max="13" width="49.00390625" style="1" customWidth="1"/>
    <col min="14" max="14" width="47.140625" style="1" customWidth="1"/>
    <col min="15" max="16384" width="9.140625" style="1" customWidth="1"/>
  </cols>
  <sheetData>
    <row r="1" spans="10:15" ht="59.25" customHeight="1">
      <c r="J1" s="108" t="s">
        <v>163</v>
      </c>
      <c r="K1" s="108"/>
      <c r="L1" s="108"/>
      <c r="M1" s="108"/>
      <c r="N1" s="108"/>
      <c r="O1" s="108"/>
    </row>
    <row r="3" spans="10:15" ht="15.75" customHeight="1">
      <c r="J3" s="103" t="s">
        <v>148</v>
      </c>
      <c r="K3" s="103"/>
      <c r="L3" s="103"/>
      <c r="M3" s="103"/>
      <c r="N3" s="28"/>
      <c r="O3" s="11"/>
    </row>
    <row r="4" spans="10:15" ht="15.75" customHeight="1">
      <c r="J4" s="103" t="s">
        <v>53</v>
      </c>
      <c r="K4" s="103"/>
      <c r="L4" s="103"/>
      <c r="M4" s="103"/>
      <c r="N4" s="27"/>
      <c r="O4" s="27"/>
    </row>
    <row r="5" spans="10:15" ht="15.75" customHeight="1">
      <c r="J5" s="103" t="s">
        <v>54</v>
      </c>
      <c r="K5" s="103"/>
      <c r="L5" s="103"/>
      <c r="M5" s="103"/>
      <c r="N5" s="27"/>
      <c r="O5" s="27"/>
    </row>
    <row r="6" spans="10:15" ht="15.75" customHeight="1">
      <c r="J6" s="103" t="s">
        <v>56</v>
      </c>
      <c r="K6" s="103"/>
      <c r="L6" s="103"/>
      <c r="M6" s="103"/>
      <c r="N6" s="27"/>
      <c r="O6" s="27"/>
    </row>
    <row r="7" spans="10:15" ht="15.75" customHeight="1">
      <c r="J7" s="103" t="s">
        <v>146</v>
      </c>
      <c r="K7" s="103"/>
      <c r="L7" s="103"/>
      <c r="M7" s="103"/>
      <c r="N7" s="27"/>
      <c r="O7" s="27"/>
    </row>
    <row r="8" spans="1:13" s="8" customFormat="1" ht="34.5" customHeight="1">
      <c r="A8" s="107" t="s">
        <v>55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25.5" customHeight="1">
      <c r="A9" s="40" t="s">
        <v>0</v>
      </c>
      <c r="B9" s="40" t="s">
        <v>96</v>
      </c>
      <c r="C9" s="40" t="s">
        <v>97</v>
      </c>
      <c r="D9" s="40" t="s">
        <v>144</v>
      </c>
      <c r="E9" s="40" t="s">
        <v>98</v>
      </c>
      <c r="F9" s="40" t="s">
        <v>99</v>
      </c>
      <c r="G9" s="104" t="s">
        <v>3</v>
      </c>
      <c r="H9" s="105"/>
      <c r="I9" s="105"/>
      <c r="J9" s="105"/>
      <c r="K9" s="106"/>
      <c r="L9" s="40" t="s">
        <v>4</v>
      </c>
      <c r="M9" s="40" t="s">
        <v>105</v>
      </c>
    </row>
    <row r="10" spans="1:13" ht="82.5" customHeight="1">
      <c r="A10" s="40"/>
      <c r="B10" s="40"/>
      <c r="C10" s="40"/>
      <c r="D10" s="40"/>
      <c r="E10" s="40"/>
      <c r="F10" s="40"/>
      <c r="G10" s="30" t="s">
        <v>100</v>
      </c>
      <c r="H10" s="30" t="s">
        <v>101</v>
      </c>
      <c r="I10" s="30" t="s">
        <v>102</v>
      </c>
      <c r="J10" s="30" t="s">
        <v>103</v>
      </c>
      <c r="K10" s="30" t="s">
        <v>104</v>
      </c>
      <c r="L10" s="40"/>
      <c r="M10" s="40"/>
    </row>
    <row r="11" spans="1:13" s="12" customFormat="1" ht="18.7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s="7" customFormat="1" ht="25.5" customHeight="1">
      <c r="A12" s="38" t="s">
        <v>132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29.25" customHeight="1">
      <c r="A13" s="38" t="s">
        <v>27</v>
      </c>
      <c r="B13" s="39" t="s">
        <v>77</v>
      </c>
      <c r="C13" s="42" t="s">
        <v>16</v>
      </c>
      <c r="D13" s="32" t="s">
        <v>8</v>
      </c>
      <c r="E13" s="2">
        <f>+E14+E15</f>
        <v>1800</v>
      </c>
      <c r="F13" s="2">
        <f aca="true" t="shared" si="0" ref="F13:K13">F14+F15</f>
        <v>6350</v>
      </c>
      <c r="G13" s="2">
        <f t="shared" si="0"/>
        <v>2350</v>
      </c>
      <c r="H13" s="2">
        <f>H14+H15</f>
        <v>1000</v>
      </c>
      <c r="I13" s="2">
        <f t="shared" si="0"/>
        <v>1000</v>
      </c>
      <c r="J13" s="2">
        <f t="shared" si="0"/>
        <v>1000</v>
      </c>
      <c r="K13" s="2">
        <f t="shared" si="0"/>
        <v>1000</v>
      </c>
      <c r="L13" s="41" t="s">
        <v>13</v>
      </c>
      <c r="M13" s="41" t="s">
        <v>152</v>
      </c>
    </row>
    <row r="14" spans="1:13" ht="25.5" customHeight="1">
      <c r="A14" s="38"/>
      <c r="B14" s="39"/>
      <c r="C14" s="64"/>
      <c r="D14" s="32" t="s">
        <v>14</v>
      </c>
      <c r="E14" s="2">
        <f aca="true" t="shared" si="1" ref="E14:K14">E17</f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41"/>
      <c r="M14" s="41"/>
    </row>
    <row r="15" spans="1:13" ht="108" customHeight="1">
      <c r="A15" s="38"/>
      <c r="B15" s="39"/>
      <c r="C15" s="43"/>
      <c r="D15" s="32" t="s">
        <v>15</v>
      </c>
      <c r="E15" s="2">
        <f>E18+E24+E21</f>
        <v>1800</v>
      </c>
      <c r="F15" s="2">
        <f aca="true" t="shared" si="2" ref="F15:K15">F18+F21+F24</f>
        <v>6350</v>
      </c>
      <c r="G15" s="2">
        <f t="shared" si="2"/>
        <v>2350</v>
      </c>
      <c r="H15" s="2">
        <f>H18+H21+H24</f>
        <v>1000</v>
      </c>
      <c r="I15" s="2">
        <f t="shared" si="2"/>
        <v>1000</v>
      </c>
      <c r="J15" s="2">
        <f t="shared" si="2"/>
        <v>1000</v>
      </c>
      <c r="K15" s="2">
        <f t="shared" si="2"/>
        <v>1000</v>
      </c>
      <c r="L15" s="41"/>
      <c r="M15" s="41"/>
    </row>
    <row r="16" spans="1:13" ht="21" customHeight="1">
      <c r="A16" s="40" t="s">
        <v>1</v>
      </c>
      <c r="B16" s="42" t="s">
        <v>10</v>
      </c>
      <c r="C16" s="42" t="s">
        <v>16</v>
      </c>
      <c r="D16" s="32" t="s">
        <v>8</v>
      </c>
      <c r="E16" s="2">
        <f aca="true" t="shared" si="3" ref="E16:K16">E18+E17</f>
        <v>1300</v>
      </c>
      <c r="F16" s="2">
        <f t="shared" si="3"/>
        <v>3550</v>
      </c>
      <c r="G16" s="2">
        <f t="shared" si="3"/>
        <v>1550</v>
      </c>
      <c r="H16" s="2">
        <f t="shared" si="3"/>
        <v>500</v>
      </c>
      <c r="I16" s="2">
        <f t="shared" si="3"/>
        <v>500</v>
      </c>
      <c r="J16" s="2">
        <f t="shared" si="3"/>
        <v>500</v>
      </c>
      <c r="K16" s="2">
        <f t="shared" si="3"/>
        <v>500</v>
      </c>
      <c r="L16" s="41" t="s">
        <v>13</v>
      </c>
      <c r="M16" s="42"/>
    </row>
    <row r="17" spans="1:13" ht="33" customHeight="1">
      <c r="A17" s="40"/>
      <c r="B17" s="64"/>
      <c r="C17" s="64"/>
      <c r="D17" s="32" t="s">
        <v>14</v>
      </c>
      <c r="E17" s="2">
        <v>0</v>
      </c>
      <c r="F17" s="2">
        <f>SUM(G17:H17)</f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41"/>
      <c r="M17" s="64"/>
    </row>
    <row r="18" spans="1:13" ht="32.25" customHeight="1">
      <c r="A18" s="40"/>
      <c r="B18" s="43"/>
      <c r="C18" s="43"/>
      <c r="D18" s="32" t="s">
        <v>15</v>
      </c>
      <c r="E18" s="2">
        <v>1300</v>
      </c>
      <c r="F18" s="2">
        <f>SUM(G18:K18)</f>
        <v>3550</v>
      </c>
      <c r="G18" s="2">
        <v>1550</v>
      </c>
      <c r="H18" s="2">
        <v>500</v>
      </c>
      <c r="I18" s="2">
        <v>500</v>
      </c>
      <c r="J18" s="2">
        <v>500</v>
      </c>
      <c r="K18" s="2">
        <v>500</v>
      </c>
      <c r="L18" s="41"/>
      <c r="M18" s="43"/>
    </row>
    <row r="19" spans="1:13" ht="23.25" customHeight="1">
      <c r="A19" s="40" t="s">
        <v>6</v>
      </c>
      <c r="B19" s="41" t="s">
        <v>42</v>
      </c>
      <c r="C19" s="32" t="s">
        <v>16</v>
      </c>
      <c r="D19" s="32" t="s">
        <v>8</v>
      </c>
      <c r="E19" s="2">
        <v>0</v>
      </c>
      <c r="F19" s="2">
        <f aca="true" t="shared" si="4" ref="F19:K19">SUM(F20:F21)</f>
        <v>300</v>
      </c>
      <c r="G19" s="2">
        <f t="shared" si="4"/>
        <v>300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  <c r="L19" s="42" t="s">
        <v>13</v>
      </c>
      <c r="M19" s="42"/>
    </row>
    <row r="20" spans="1:13" ht="32.25" customHeight="1">
      <c r="A20" s="40"/>
      <c r="B20" s="41"/>
      <c r="C20" s="32" t="s">
        <v>16</v>
      </c>
      <c r="D20" s="32" t="s">
        <v>14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64"/>
      <c r="M20" s="64"/>
    </row>
    <row r="21" spans="1:13" ht="30" customHeight="1">
      <c r="A21" s="40"/>
      <c r="B21" s="41"/>
      <c r="C21" s="32" t="s">
        <v>16</v>
      </c>
      <c r="D21" s="32" t="s">
        <v>15</v>
      </c>
      <c r="E21" s="2">
        <v>0</v>
      </c>
      <c r="F21" s="2">
        <f>SUM(G21:K21)</f>
        <v>300</v>
      </c>
      <c r="G21" s="2">
        <v>300</v>
      </c>
      <c r="H21" s="2">
        <v>0</v>
      </c>
      <c r="I21" s="2">
        <v>0</v>
      </c>
      <c r="J21" s="2">
        <v>0</v>
      </c>
      <c r="K21" s="2">
        <v>0</v>
      </c>
      <c r="L21" s="43"/>
      <c r="M21" s="64"/>
    </row>
    <row r="22" spans="1:13" ht="20.25" customHeight="1">
      <c r="A22" s="40" t="s">
        <v>7</v>
      </c>
      <c r="B22" s="41" t="s">
        <v>43</v>
      </c>
      <c r="C22" s="32" t="s">
        <v>16</v>
      </c>
      <c r="D22" s="32" t="s">
        <v>8</v>
      </c>
      <c r="E22" s="2">
        <f>E24</f>
        <v>500</v>
      </c>
      <c r="F22" s="2">
        <f>SUM(G22:H22)</f>
        <v>1000</v>
      </c>
      <c r="G22" s="2">
        <v>500</v>
      </c>
      <c r="H22" s="2">
        <f>H24</f>
        <v>500</v>
      </c>
      <c r="I22" s="2">
        <f>I24</f>
        <v>500</v>
      </c>
      <c r="J22" s="2">
        <f>J24</f>
        <v>500</v>
      </c>
      <c r="K22" s="2">
        <f>K24</f>
        <v>500</v>
      </c>
      <c r="L22" s="41" t="s">
        <v>5</v>
      </c>
      <c r="M22" s="41"/>
    </row>
    <row r="23" spans="1:13" ht="32.25" customHeight="1">
      <c r="A23" s="40"/>
      <c r="B23" s="41"/>
      <c r="C23" s="32" t="s">
        <v>16</v>
      </c>
      <c r="D23" s="32" t="s">
        <v>14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41"/>
      <c r="M23" s="41"/>
    </row>
    <row r="24" spans="1:13" ht="44.25" customHeight="1">
      <c r="A24" s="40"/>
      <c r="B24" s="41"/>
      <c r="C24" s="32" t="s">
        <v>16</v>
      </c>
      <c r="D24" s="32" t="s">
        <v>15</v>
      </c>
      <c r="E24" s="2">
        <v>500</v>
      </c>
      <c r="F24" s="2">
        <f>SUM(G24:K24)</f>
        <v>2500</v>
      </c>
      <c r="G24" s="2">
        <v>500</v>
      </c>
      <c r="H24" s="2">
        <v>500</v>
      </c>
      <c r="I24" s="2">
        <v>500</v>
      </c>
      <c r="J24" s="2">
        <v>500</v>
      </c>
      <c r="K24" s="2">
        <v>500</v>
      </c>
      <c r="L24" s="41"/>
      <c r="M24" s="41"/>
    </row>
    <row r="25" spans="1:13" ht="31.5" customHeight="1">
      <c r="A25" s="65" t="s">
        <v>24</v>
      </c>
      <c r="B25" s="39" t="s">
        <v>78</v>
      </c>
      <c r="C25" s="32" t="s">
        <v>16</v>
      </c>
      <c r="D25" s="32" t="s">
        <v>8</v>
      </c>
      <c r="E25" s="2">
        <f aca="true" t="shared" si="5" ref="E25:K25">E26</f>
        <v>25149.68</v>
      </c>
      <c r="F25" s="2">
        <f t="shared" si="5"/>
        <v>44002</v>
      </c>
      <c r="G25" s="2">
        <f>G26</f>
        <v>12122</v>
      </c>
      <c r="H25" s="2">
        <f>H26</f>
        <v>11880</v>
      </c>
      <c r="I25" s="2">
        <f t="shared" si="5"/>
        <v>8000</v>
      </c>
      <c r="J25" s="2">
        <f t="shared" si="5"/>
        <v>6000</v>
      </c>
      <c r="K25" s="2">
        <f t="shared" si="5"/>
        <v>6000</v>
      </c>
      <c r="L25" s="41" t="s">
        <v>5</v>
      </c>
      <c r="M25" s="41" t="s">
        <v>153</v>
      </c>
    </row>
    <row r="26" spans="1:13" ht="51.75" customHeight="1">
      <c r="A26" s="67"/>
      <c r="B26" s="39"/>
      <c r="C26" s="32" t="s">
        <v>16</v>
      </c>
      <c r="D26" s="32" t="s">
        <v>2</v>
      </c>
      <c r="E26" s="2">
        <f>E28+E30</f>
        <v>25149.68</v>
      </c>
      <c r="F26" s="2">
        <f>SUM(G26:K26)</f>
        <v>44002</v>
      </c>
      <c r="G26" s="2">
        <f>G28+G30</f>
        <v>12122</v>
      </c>
      <c r="H26" s="2">
        <f>H28+H30</f>
        <v>11880</v>
      </c>
      <c r="I26" s="2">
        <f>I28+I30</f>
        <v>8000</v>
      </c>
      <c r="J26" s="2">
        <f>J28+J30</f>
        <v>6000</v>
      </c>
      <c r="K26" s="2">
        <f>K28+K30</f>
        <v>6000</v>
      </c>
      <c r="L26" s="41"/>
      <c r="M26" s="41"/>
    </row>
    <row r="27" spans="1:13" ht="25.5" customHeight="1">
      <c r="A27" s="40" t="s">
        <v>17</v>
      </c>
      <c r="B27" s="41" t="s">
        <v>11</v>
      </c>
      <c r="C27" s="32" t="s">
        <v>16</v>
      </c>
      <c r="D27" s="32" t="s">
        <v>8</v>
      </c>
      <c r="E27" s="2">
        <f>E28</f>
        <v>14882</v>
      </c>
      <c r="F27" s="2">
        <f>SUM(G27:K27)</f>
        <v>15000</v>
      </c>
      <c r="G27" s="2">
        <f>G28</f>
        <v>3000</v>
      </c>
      <c r="H27" s="2">
        <f>H28</f>
        <v>3000</v>
      </c>
      <c r="I27" s="2">
        <f>I28</f>
        <v>3000</v>
      </c>
      <c r="J27" s="2">
        <f>J28</f>
        <v>3000</v>
      </c>
      <c r="K27" s="2">
        <f>K28</f>
        <v>3000</v>
      </c>
      <c r="L27" s="41" t="s">
        <v>5</v>
      </c>
      <c r="M27" s="42"/>
    </row>
    <row r="28" spans="1:13" ht="44.25" customHeight="1">
      <c r="A28" s="40"/>
      <c r="B28" s="41"/>
      <c r="C28" s="32" t="s">
        <v>16</v>
      </c>
      <c r="D28" s="32" t="s">
        <v>2</v>
      </c>
      <c r="E28" s="2">
        <v>14882</v>
      </c>
      <c r="F28" s="2">
        <f>SUM(G28:K28)</f>
        <v>15000</v>
      </c>
      <c r="G28" s="2">
        <v>3000</v>
      </c>
      <c r="H28" s="2">
        <v>3000</v>
      </c>
      <c r="I28" s="2">
        <v>3000</v>
      </c>
      <c r="J28" s="2">
        <v>3000</v>
      </c>
      <c r="K28" s="2">
        <v>3000</v>
      </c>
      <c r="L28" s="41"/>
      <c r="M28" s="64"/>
    </row>
    <row r="29" spans="1:13" ht="33.75" customHeight="1">
      <c r="A29" s="40" t="s">
        <v>47</v>
      </c>
      <c r="B29" s="101" t="s">
        <v>65</v>
      </c>
      <c r="C29" s="32" t="s">
        <v>16</v>
      </c>
      <c r="D29" s="32" t="s">
        <v>8</v>
      </c>
      <c r="E29" s="2">
        <f>E30</f>
        <v>10267.68</v>
      </c>
      <c r="F29" s="2">
        <f>SUM(G29:K29)</f>
        <v>29002</v>
      </c>
      <c r="G29" s="2">
        <f>G30</f>
        <v>9122</v>
      </c>
      <c r="H29" s="2">
        <f>H30</f>
        <v>8880</v>
      </c>
      <c r="I29" s="2">
        <f>I30</f>
        <v>5000</v>
      </c>
      <c r="J29" s="2">
        <f>J30</f>
        <v>3000</v>
      </c>
      <c r="K29" s="2">
        <f>K30</f>
        <v>3000</v>
      </c>
      <c r="L29" s="41" t="s">
        <v>5</v>
      </c>
      <c r="M29" s="64"/>
    </row>
    <row r="30" spans="1:13" ht="89.25" customHeight="1">
      <c r="A30" s="40"/>
      <c r="B30" s="102"/>
      <c r="C30" s="32" t="s">
        <v>16</v>
      </c>
      <c r="D30" s="32" t="s">
        <v>2</v>
      </c>
      <c r="E30" s="2">
        <v>10267.68</v>
      </c>
      <c r="F30" s="2">
        <f>SUM(G30:K30)</f>
        <v>29002</v>
      </c>
      <c r="G30" s="2">
        <v>9122</v>
      </c>
      <c r="H30" s="2">
        <v>8880</v>
      </c>
      <c r="I30" s="2">
        <v>5000</v>
      </c>
      <c r="J30" s="2">
        <v>3000</v>
      </c>
      <c r="K30" s="2">
        <v>3000</v>
      </c>
      <c r="L30" s="41"/>
      <c r="M30" s="43"/>
    </row>
    <row r="31" spans="1:13" ht="33" customHeight="1">
      <c r="A31" s="44" t="s">
        <v>66</v>
      </c>
      <c r="B31" s="101" t="s">
        <v>106</v>
      </c>
      <c r="C31" s="32" t="s">
        <v>16</v>
      </c>
      <c r="D31" s="32" t="s">
        <v>8</v>
      </c>
      <c r="E31" s="9" t="s">
        <v>41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41" t="s">
        <v>5</v>
      </c>
      <c r="M31" s="29"/>
    </row>
    <row r="32" spans="1:13" ht="55.5" customHeight="1">
      <c r="A32" s="45"/>
      <c r="B32" s="102"/>
      <c r="C32" s="32" t="s">
        <v>16</v>
      </c>
      <c r="D32" s="32" t="s">
        <v>2</v>
      </c>
      <c r="E32" s="9" t="s">
        <v>41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41"/>
      <c r="M32" s="29"/>
    </row>
    <row r="33" spans="1:13" ht="25.5" customHeight="1">
      <c r="A33" s="38" t="s">
        <v>60</v>
      </c>
      <c r="B33" s="39" t="s">
        <v>79</v>
      </c>
      <c r="C33" s="32" t="s">
        <v>16</v>
      </c>
      <c r="D33" s="32" t="s">
        <v>8</v>
      </c>
      <c r="E33" s="2">
        <f>E34</f>
        <v>100</v>
      </c>
      <c r="F33" s="34">
        <f>G33</f>
        <v>150</v>
      </c>
      <c r="G33" s="34">
        <f>G34</f>
        <v>150</v>
      </c>
      <c r="H33" s="54" t="s">
        <v>9</v>
      </c>
      <c r="I33" s="55"/>
      <c r="J33" s="55"/>
      <c r="K33" s="56"/>
      <c r="L33" s="41" t="s">
        <v>13</v>
      </c>
      <c r="M33" s="91" t="s">
        <v>159</v>
      </c>
    </row>
    <row r="34" spans="1:13" ht="36.75" customHeight="1">
      <c r="A34" s="38"/>
      <c r="B34" s="39"/>
      <c r="C34" s="32" t="s">
        <v>16</v>
      </c>
      <c r="D34" s="32" t="s">
        <v>15</v>
      </c>
      <c r="E34" s="2">
        <f>E36</f>
        <v>100</v>
      </c>
      <c r="F34" s="34">
        <f>G34</f>
        <v>150</v>
      </c>
      <c r="G34" s="34">
        <f>G35</f>
        <v>150</v>
      </c>
      <c r="H34" s="60"/>
      <c r="I34" s="61"/>
      <c r="J34" s="61"/>
      <c r="K34" s="62"/>
      <c r="L34" s="41"/>
      <c r="M34" s="92"/>
    </row>
    <row r="35" spans="1:13" ht="36.75" customHeight="1">
      <c r="A35" s="40" t="s">
        <v>61</v>
      </c>
      <c r="B35" s="93" t="s">
        <v>57</v>
      </c>
      <c r="C35" s="32" t="s">
        <v>16</v>
      </c>
      <c r="D35" s="32" t="s">
        <v>8</v>
      </c>
      <c r="E35" s="4">
        <f>E36</f>
        <v>100</v>
      </c>
      <c r="F35" s="19">
        <f>G35</f>
        <v>150</v>
      </c>
      <c r="G35" s="19">
        <f>G36</f>
        <v>150</v>
      </c>
      <c r="H35" s="95" t="s">
        <v>9</v>
      </c>
      <c r="I35" s="96"/>
      <c r="J35" s="96"/>
      <c r="K35" s="97"/>
      <c r="L35" s="41" t="s">
        <v>13</v>
      </c>
      <c r="M35" s="42"/>
    </row>
    <row r="36" spans="1:13" ht="40.5" customHeight="1">
      <c r="A36" s="40"/>
      <c r="B36" s="94"/>
      <c r="C36" s="32" t="s">
        <v>16</v>
      </c>
      <c r="D36" s="32" t="s">
        <v>15</v>
      </c>
      <c r="E36" s="2">
        <v>100</v>
      </c>
      <c r="F36" s="19">
        <f>G36</f>
        <v>150</v>
      </c>
      <c r="G36" s="19">
        <v>150</v>
      </c>
      <c r="H36" s="98"/>
      <c r="I36" s="99"/>
      <c r="J36" s="99"/>
      <c r="K36" s="100"/>
      <c r="L36" s="41"/>
      <c r="M36" s="64"/>
    </row>
    <row r="37" spans="1:13" s="5" customFormat="1" ht="54" customHeight="1">
      <c r="A37" s="40" t="s">
        <v>62</v>
      </c>
      <c r="B37" s="41" t="s">
        <v>44</v>
      </c>
      <c r="C37" s="32" t="s">
        <v>16</v>
      </c>
      <c r="D37" s="32" t="s">
        <v>8</v>
      </c>
      <c r="E37" s="40" t="s">
        <v>9</v>
      </c>
      <c r="F37" s="40"/>
      <c r="G37" s="40"/>
      <c r="H37" s="40"/>
      <c r="I37" s="40"/>
      <c r="J37" s="40"/>
      <c r="K37" s="40"/>
      <c r="L37" s="41" t="s">
        <v>13</v>
      </c>
      <c r="M37" s="42"/>
    </row>
    <row r="38" spans="1:13" s="5" customFormat="1" ht="109.5" customHeight="1">
      <c r="A38" s="40"/>
      <c r="B38" s="41"/>
      <c r="C38" s="32" t="s">
        <v>16</v>
      </c>
      <c r="D38" s="32" t="s">
        <v>15</v>
      </c>
      <c r="E38" s="40"/>
      <c r="F38" s="40"/>
      <c r="G38" s="40"/>
      <c r="H38" s="40"/>
      <c r="I38" s="40"/>
      <c r="J38" s="40"/>
      <c r="K38" s="40"/>
      <c r="L38" s="41"/>
      <c r="M38" s="64"/>
    </row>
    <row r="39" spans="1:13" ht="66" customHeight="1">
      <c r="A39" s="40" t="s">
        <v>67</v>
      </c>
      <c r="B39" s="41" t="s">
        <v>12</v>
      </c>
      <c r="C39" s="32" t="s">
        <v>16</v>
      </c>
      <c r="D39" s="32" t="s">
        <v>8</v>
      </c>
      <c r="E39" s="40" t="s">
        <v>9</v>
      </c>
      <c r="F39" s="40"/>
      <c r="G39" s="40"/>
      <c r="H39" s="40"/>
      <c r="I39" s="40"/>
      <c r="J39" s="40"/>
      <c r="K39" s="40"/>
      <c r="L39" s="41" t="s">
        <v>13</v>
      </c>
      <c r="M39" s="42"/>
    </row>
    <row r="40" spans="1:13" ht="6" customHeight="1" hidden="1">
      <c r="A40" s="40"/>
      <c r="B40" s="41"/>
      <c r="C40" s="32" t="s">
        <v>16</v>
      </c>
      <c r="D40" s="32" t="s">
        <v>15</v>
      </c>
      <c r="E40" s="32"/>
      <c r="F40" s="32"/>
      <c r="G40" s="32"/>
      <c r="H40" s="32"/>
      <c r="I40" s="30"/>
      <c r="J40" s="30"/>
      <c r="K40" s="30"/>
      <c r="L40" s="41"/>
      <c r="M40" s="43"/>
    </row>
    <row r="41" spans="1:13" ht="18" customHeight="1">
      <c r="A41" s="65"/>
      <c r="B41" s="38" t="s">
        <v>125</v>
      </c>
      <c r="C41" s="32" t="s">
        <v>16</v>
      </c>
      <c r="D41" s="33" t="s">
        <v>8</v>
      </c>
      <c r="E41" s="6">
        <f>E42+E43+E44</f>
        <v>27049.68</v>
      </c>
      <c r="F41" s="6">
        <f>F42+F43+F44</f>
        <v>50502</v>
      </c>
      <c r="G41" s="6">
        <f>G42+G43+G44</f>
        <v>14622</v>
      </c>
      <c r="H41" s="6">
        <f>H43+H44</f>
        <v>12880</v>
      </c>
      <c r="I41" s="6">
        <f>I43+I44</f>
        <v>9000</v>
      </c>
      <c r="J41" s="6">
        <f>J42+J43+J44</f>
        <v>7000</v>
      </c>
      <c r="K41" s="6">
        <f>K42+K43+K44</f>
        <v>7000</v>
      </c>
      <c r="L41" s="38"/>
      <c r="M41" s="38"/>
    </row>
    <row r="42" spans="1:13" ht="27" customHeight="1">
      <c r="A42" s="66"/>
      <c r="B42" s="38"/>
      <c r="C42" s="32" t="s">
        <v>16</v>
      </c>
      <c r="D42" s="32" t="s">
        <v>14</v>
      </c>
      <c r="E42" s="6">
        <f aca="true" t="shared" si="6" ref="E42:K42">E17</f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38"/>
      <c r="M42" s="38"/>
    </row>
    <row r="43" spans="1:22" ht="23.25" customHeight="1">
      <c r="A43" s="66"/>
      <c r="B43" s="38"/>
      <c r="C43" s="32" t="s">
        <v>16</v>
      </c>
      <c r="D43" s="32" t="s">
        <v>15</v>
      </c>
      <c r="E43" s="6">
        <f>E18+E24+E33</f>
        <v>1900</v>
      </c>
      <c r="F43" s="6">
        <f>SUM(G43:K43)</f>
        <v>6500</v>
      </c>
      <c r="G43" s="6">
        <f>G18+G21+G24+G36</f>
        <v>2500</v>
      </c>
      <c r="H43" s="6">
        <f>H18+H21+H24</f>
        <v>1000</v>
      </c>
      <c r="I43" s="6">
        <f>I18+I21+I24+I35</f>
        <v>1000</v>
      </c>
      <c r="J43" s="6">
        <f>J18+J21+J24+J35</f>
        <v>1000</v>
      </c>
      <c r="K43" s="6">
        <f>K18+K21+K24+K35</f>
        <v>1000</v>
      </c>
      <c r="L43" s="38"/>
      <c r="M43" s="38"/>
      <c r="N43" s="3"/>
      <c r="O43" s="3"/>
      <c r="P43" s="3"/>
      <c r="Q43" s="3"/>
      <c r="R43" s="3"/>
      <c r="S43" s="3"/>
      <c r="T43" s="3"/>
      <c r="U43" s="3"/>
      <c r="V43" s="3"/>
    </row>
    <row r="44" spans="1:13" ht="29.25" customHeight="1">
      <c r="A44" s="67"/>
      <c r="B44" s="38"/>
      <c r="C44" s="32" t="s">
        <v>16</v>
      </c>
      <c r="D44" s="32" t="s">
        <v>2</v>
      </c>
      <c r="E44" s="6">
        <v>25149.68</v>
      </c>
      <c r="F44" s="6">
        <f aca="true" t="shared" si="7" ref="F44:K44">F30+F28</f>
        <v>44002</v>
      </c>
      <c r="G44" s="6">
        <f t="shared" si="7"/>
        <v>12122</v>
      </c>
      <c r="H44" s="6">
        <f t="shared" si="7"/>
        <v>11880</v>
      </c>
      <c r="I44" s="6">
        <f t="shared" si="7"/>
        <v>8000</v>
      </c>
      <c r="J44" s="6">
        <f t="shared" si="7"/>
        <v>6000</v>
      </c>
      <c r="K44" s="6">
        <f t="shared" si="7"/>
        <v>6000</v>
      </c>
      <c r="L44" s="38"/>
      <c r="M44" s="38"/>
    </row>
    <row r="45" spans="1:13" ht="32.25" customHeight="1">
      <c r="A45" s="38" t="s">
        <v>133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1.5" customHeight="1">
      <c r="A46" s="38" t="s">
        <v>27</v>
      </c>
      <c r="B46" s="39" t="s">
        <v>107</v>
      </c>
      <c r="C46" s="32" t="s">
        <v>16</v>
      </c>
      <c r="D46" s="32" t="s">
        <v>8</v>
      </c>
      <c r="E46" s="2">
        <f>E47+E48</f>
        <v>3205.58</v>
      </c>
      <c r="F46" s="18">
        <f aca="true" t="shared" si="8" ref="F46:K46">F47+F48</f>
        <v>10681.66</v>
      </c>
      <c r="G46" s="2">
        <f t="shared" si="8"/>
        <v>3397.41</v>
      </c>
      <c r="H46" s="2">
        <f t="shared" si="8"/>
        <v>3270.1000000000004</v>
      </c>
      <c r="I46" s="18">
        <f t="shared" si="8"/>
        <v>1338.05</v>
      </c>
      <c r="J46" s="18">
        <f t="shared" si="8"/>
        <v>1338.05</v>
      </c>
      <c r="K46" s="18">
        <f t="shared" si="8"/>
        <v>1338.05</v>
      </c>
      <c r="L46" s="41" t="s">
        <v>22</v>
      </c>
      <c r="M46" s="82" t="s">
        <v>138</v>
      </c>
    </row>
    <row r="47" spans="1:13" ht="38.25" customHeight="1">
      <c r="A47" s="38"/>
      <c r="B47" s="39"/>
      <c r="C47" s="32" t="s">
        <v>16</v>
      </c>
      <c r="D47" s="32" t="s">
        <v>14</v>
      </c>
      <c r="E47" s="2">
        <f>E50+E53+E55+E57</f>
        <v>514.28</v>
      </c>
      <c r="F47" s="2">
        <f aca="true" t="shared" si="9" ref="F47:K47">F50+F53+F55+F57</f>
        <v>3726.0599999999995</v>
      </c>
      <c r="G47" s="2">
        <f t="shared" si="9"/>
        <v>706.1099999999999</v>
      </c>
      <c r="H47" s="2">
        <f t="shared" si="9"/>
        <v>505.8</v>
      </c>
      <c r="I47" s="2">
        <f t="shared" si="9"/>
        <v>838.05</v>
      </c>
      <c r="J47" s="2">
        <f t="shared" si="9"/>
        <v>838.05</v>
      </c>
      <c r="K47" s="2">
        <f t="shared" si="9"/>
        <v>838.05</v>
      </c>
      <c r="L47" s="41"/>
      <c r="M47" s="82"/>
    </row>
    <row r="48" spans="1:13" ht="38.25" customHeight="1">
      <c r="A48" s="38"/>
      <c r="B48" s="39"/>
      <c r="C48" s="32" t="s">
        <v>16</v>
      </c>
      <c r="D48" s="32" t="s">
        <v>15</v>
      </c>
      <c r="E48" s="2">
        <f>E51</f>
        <v>2691.3</v>
      </c>
      <c r="F48" s="18">
        <f aca="true" t="shared" si="10" ref="F48:K48">F51</f>
        <v>6955.6</v>
      </c>
      <c r="G48" s="2">
        <f t="shared" si="10"/>
        <v>2691.3</v>
      </c>
      <c r="H48" s="2">
        <f t="shared" si="10"/>
        <v>2764.3</v>
      </c>
      <c r="I48" s="18">
        <f t="shared" si="10"/>
        <v>500</v>
      </c>
      <c r="J48" s="18">
        <f t="shared" si="10"/>
        <v>500</v>
      </c>
      <c r="K48" s="18">
        <f t="shared" si="10"/>
        <v>500</v>
      </c>
      <c r="L48" s="41"/>
      <c r="M48" s="82"/>
    </row>
    <row r="49" spans="1:13" ht="38.25" customHeight="1">
      <c r="A49" s="40" t="s">
        <v>1</v>
      </c>
      <c r="B49" s="41" t="s">
        <v>21</v>
      </c>
      <c r="C49" s="32" t="s">
        <v>16</v>
      </c>
      <c r="D49" s="32" t="s">
        <v>8</v>
      </c>
      <c r="E49" s="2">
        <f>E51+E50</f>
        <v>3108.2400000000002</v>
      </c>
      <c r="F49" s="18">
        <f aca="true" t="shared" si="11" ref="F49:F57">SUM(G49:K49)</f>
        <v>9715.01</v>
      </c>
      <c r="G49" s="2">
        <f>SUM(G50:G51)</f>
        <v>3292.36</v>
      </c>
      <c r="H49" s="2">
        <f>SUM(H50:H51)</f>
        <v>3244.9</v>
      </c>
      <c r="I49" s="18">
        <f>SUM(I50:I51)</f>
        <v>1059.25</v>
      </c>
      <c r="J49" s="18">
        <f>SUM(J50:J51)</f>
        <v>1059.25</v>
      </c>
      <c r="K49" s="18">
        <f>SUM(K50:K51)</f>
        <v>1059.25</v>
      </c>
      <c r="L49" s="41" t="s">
        <v>22</v>
      </c>
      <c r="M49" s="82"/>
    </row>
    <row r="50" spans="1:13" ht="38.25" customHeight="1">
      <c r="A50" s="40"/>
      <c r="B50" s="41"/>
      <c r="C50" s="32" t="s">
        <v>16</v>
      </c>
      <c r="D50" s="32" t="s">
        <v>14</v>
      </c>
      <c r="E50" s="2">
        <v>416.94</v>
      </c>
      <c r="F50" s="2">
        <f t="shared" si="11"/>
        <v>2759.41</v>
      </c>
      <c r="G50" s="2">
        <v>601.06</v>
      </c>
      <c r="H50" s="2">
        <f>669.35-188.75</f>
        <v>480.6</v>
      </c>
      <c r="I50" s="2">
        <v>559.25</v>
      </c>
      <c r="J50" s="2">
        <v>559.25</v>
      </c>
      <c r="K50" s="2">
        <v>559.25</v>
      </c>
      <c r="L50" s="41"/>
      <c r="M50" s="82"/>
    </row>
    <row r="51" spans="1:13" ht="38.25" customHeight="1">
      <c r="A51" s="40"/>
      <c r="B51" s="41"/>
      <c r="C51" s="32" t="s">
        <v>16</v>
      </c>
      <c r="D51" s="32" t="s">
        <v>15</v>
      </c>
      <c r="E51" s="2">
        <v>2691.3</v>
      </c>
      <c r="F51" s="18">
        <f t="shared" si="11"/>
        <v>6955.6</v>
      </c>
      <c r="G51" s="2">
        <v>2691.3</v>
      </c>
      <c r="H51" s="2">
        <f>1491.3+1273</f>
        <v>2764.3</v>
      </c>
      <c r="I51" s="18">
        <v>500</v>
      </c>
      <c r="J51" s="18">
        <v>500</v>
      </c>
      <c r="K51" s="18">
        <v>500</v>
      </c>
      <c r="L51" s="41"/>
      <c r="M51" s="82"/>
    </row>
    <row r="52" spans="1:13" ht="38.25" customHeight="1">
      <c r="A52" s="40" t="s">
        <v>6</v>
      </c>
      <c r="B52" s="41" t="s">
        <v>108</v>
      </c>
      <c r="C52" s="32" t="s">
        <v>16</v>
      </c>
      <c r="D52" s="32" t="s">
        <v>8</v>
      </c>
      <c r="E52" s="2">
        <f>E53</f>
        <v>68.14</v>
      </c>
      <c r="F52" s="2">
        <f t="shared" si="11"/>
        <v>728.24</v>
      </c>
      <c r="G52" s="2">
        <f>SUM(G53:G53)</f>
        <v>38.54</v>
      </c>
      <c r="H52" s="2">
        <f>SUM(H53:H53)</f>
        <v>6.300000000000011</v>
      </c>
      <c r="I52" s="2">
        <f>SUM(I53:I53)</f>
        <v>227.8</v>
      </c>
      <c r="J52" s="2">
        <f>SUM(J53:J53)</f>
        <v>227.8</v>
      </c>
      <c r="K52" s="2">
        <f>SUM(K53:K53)</f>
        <v>227.8</v>
      </c>
      <c r="L52" s="41" t="s">
        <v>109</v>
      </c>
      <c r="M52" s="89"/>
    </row>
    <row r="53" spans="1:13" ht="38.25" customHeight="1">
      <c r="A53" s="40"/>
      <c r="B53" s="41"/>
      <c r="C53" s="32" t="s">
        <v>16</v>
      </c>
      <c r="D53" s="32" t="s">
        <v>14</v>
      </c>
      <c r="E53" s="2">
        <v>68.14</v>
      </c>
      <c r="F53" s="2">
        <f t="shared" si="11"/>
        <v>728.24</v>
      </c>
      <c r="G53" s="2">
        <v>38.54</v>
      </c>
      <c r="H53" s="2">
        <f>193.8-187.5</f>
        <v>6.300000000000011</v>
      </c>
      <c r="I53" s="2">
        <v>227.8</v>
      </c>
      <c r="J53" s="2">
        <v>227.8</v>
      </c>
      <c r="K53" s="2">
        <v>227.8</v>
      </c>
      <c r="L53" s="41"/>
      <c r="M53" s="90"/>
    </row>
    <row r="54" spans="1:13" ht="38.25" customHeight="1">
      <c r="A54" s="40" t="s">
        <v>7</v>
      </c>
      <c r="B54" s="41" t="s">
        <v>110</v>
      </c>
      <c r="C54" s="32" t="s">
        <v>16</v>
      </c>
      <c r="D54" s="32" t="s">
        <v>8</v>
      </c>
      <c r="E54" s="2">
        <f>E55</f>
        <v>3.3</v>
      </c>
      <c r="F54" s="2">
        <f t="shared" si="11"/>
        <v>28.900000000000002</v>
      </c>
      <c r="G54" s="2">
        <f>G55</f>
        <v>5.1</v>
      </c>
      <c r="H54" s="2">
        <f>H55</f>
        <v>3.4</v>
      </c>
      <c r="I54" s="2">
        <f>I55</f>
        <v>6.8</v>
      </c>
      <c r="J54" s="2">
        <f>J55</f>
        <v>6.8</v>
      </c>
      <c r="K54" s="2">
        <f>K55</f>
        <v>6.8</v>
      </c>
      <c r="L54" s="41" t="s">
        <v>109</v>
      </c>
      <c r="M54" s="89"/>
    </row>
    <row r="55" spans="1:13" ht="99.75" customHeight="1">
      <c r="A55" s="40"/>
      <c r="B55" s="41"/>
      <c r="C55" s="32" t="s">
        <v>16</v>
      </c>
      <c r="D55" s="32" t="s">
        <v>14</v>
      </c>
      <c r="E55" s="2">
        <v>3.3</v>
      </c>
      <c r="F55" s="2">
        <f t="shared" si="11"/>
        <v>28.900000000000002</v>
      </c>
      <c r="G55" s="2">
        <v>5.1</v>
      </c>
      <c r="H55" s="2">
        <f>6.8-3.4</f>
        <v>3.4</v>
      </c>
      <c r="I55" s="2">
        <v>6.8</v>
      </c>
      <c r="J55" s="2">
        <v>6.8</v>
      </c>
      <c r="K55" s="2">
        <v>6.8</v>
      </c>
      <c r="L55" s="41"/>
      <c r="M55" s="90"/>
    </row>
    <row r="56" spans="1:13" ht="54" customHeight="1">
      <c r="A56" s="40" t="s">
        <v>121</v>
      </c>
      <c r="B56" s="41" t="s">
        <v>111</v>
      </c>
      <c r="C56" s="32" t="s">
        <v>16</v>
      </c>
      <c r="D56" s="32" t="s">
        <v>8</v>
      </c>
      <c r="E56" s="2">
        <f>E57</f>
        <v>25.9</v>
      </c>
      <c r="F56" s="2">
        <f t="shared" si="11"/>
        <v>209.51</v>
      </c>
      <c r="G56" s="2">
        <f>G57</f>
        <v>61.41</v>
      </c>
      <c r="H56" s="2">
        <f>H57</f>
        <v>15.500000000000004</v>
      </c>
      <c r="I56" s="2">
        <f>I57</f>
        <v>44.2</v>
      </c>
      <c r="J56" s="2">
        <f>J57</f>
        <v>44.2</v>
      </c>
      <c r="K56" s="2">
        <f>K57</f>
        <v>44.2</v>
      </c>
      <c r="L56" s="41" t="s">
        <v>109</v>
      </c>
      <c r="M56" s="89"/>
    </row>
    <row r="57" spans="1:13" ht="177" customHeight="1">
      <c r="A57" s="40"/>
      <c r="B57" s="41"/>
      <c r="C57" s="32" t="s">
        <v>16</v>
      </c>
      <c r="D57" s="32" t="s">
        <v>14</v>
      </c>
      <c r="E57" s="2">
        <v>25.9</v>
      </c>
      <c r="F57" s="2">
        <f t="shared" si="11"/>
        <v>209.51</v>
      </c>
      <c r="G57" s="2">
        <v>61.41</v>
      </c>
      <c r="H57" s="2">
        <f>44.2-28.7</f>
        <v>15.500000000000004</v>
      </c>
      <c r="I57" s="2">
        <v>44.2</v>
      </c>
      <c r="J57" s="2">
        <v>44.2</v>
      </c>
      <c r="K57" s="2">
        <v>44.2</v>
      </c>
      <c r="L57" s="41"/>
      <c r="M57" s="90"/>
    </row>
    <row r="58" spans="1:13" ht="38.25" customHeight="1">
      <c r="A58" s="40" t="s">
        <v>24</v>
      </c>
      <c r="B58" s="41" t="s">
        <v>112</v>
      </c>
      <c r="C58" s="32" t="s">
        <v>16</v>
      </c>
      <c r="D58" s="32" t="s">
        <v>8</v>
      </c>
      <c r="E58" s="2">
        <f>E59</f>
        <v>1229.97</v>
      </c>
      <c r="F58" s="2">
        <f aca="true" t="shared" si="12" ref="F58:K58">F59</f>
        <v>5429.86</v>
      </c>
      <c r="G58" s="2">
        <f t="shared" si="12"/>
        <v>1334.5800000000002</v>
      </c>
      <c r="H58" s="2">
        <f t="shared" si="12"/>
        <v>882.37</v>
      </c>
      <c r="I58" s="2">
        <f t="shared" si="12"/>
        <v>1070.97</v>
      </c>
      <c r="J58" s="2">
        <f t="shared" si="12"/>
        <v>1070.97</v>
      </c>
      <c r="K58" s="2">
        <f t="shared" si="12"/>
        <v>1070.97</v>
      </c>
      <c r="L58" s="41" t="s">
        <v>109</v>
      </c>
      <c r="M58" s="82" t="s">
        <v>138</v>
      </c>
    </row>
    <row r="59" spans="1:13" ht="38.25" customHeight="1">
      <c r="A59" s="40"/>
      <c r="B59" s="41"/>
      <c r="C59" s="32" t="s">
        <v>16</v>
      </c>
      <c r="D59" s="32" t="s">
        <v>14</v>
      </c>
      <c r="E59" s="2">
        <f>E61+E63+E65</f>
        <v>1229.97</v>
      </c>
      <c r="F59" s="2">
        <f aca="true" t="shared" si="13" ref="F59:K59">F61+F63+F65</f>
        <v>5429.86</v>
      </c>
      <c r="G59" s="2">
        <f t="shared" si="13"/>
        <v>1334.5800000000002</v>
      </c>
      <c r="H59" s="2">
        <f>H61+H63+H65</f>
        <v>882.37</v>
      </c>
      <c r="I59" s="2">
        <f t="shared" si="13"/>
        <v>1070.97</v>
      </c>
      <c r="J59" s="2">
        <f t="shared" si="13"/>
        <v>1070.97</v>
      </c>
      <c r="K59" s="2">
        <f t="shared" si="13"/>
        <v>1070.97</v>
      </c>
      <c r="L59" s="41"/>
      <c r="M59" s="82"/>
    </row>
    <row r="60" spans="1:13" ht="38.25" customHeight="1">
      <c r="A60" s="40" t="s">
        <v>17</v>
      </c>
      <c r="B60" s="41" t="s">
        <v>113</v>
      </c>
      <c r="C60" s="32" t="s">
        <v>16</v>
      </c>
      <c r="D60" s="32" t="s">
        <v>8</v>
      </c>
      <c r="E60" s="2">
        <f aca="true" t="shared" si="14" ref="E60:K60">E61</f>
        <v>970.2</v>
      </c>
      <c r="F60" s="2">
        <f t="shared" si="14"/>
        <v>4747.849999999999</v>
      </c>
      <c r="G60" s="2">
        <f t="shared" si="14"/>
        <v>1190.92</v>
      </c>
      <c r="H60" s="2">
        <f t="shared" si="14"/>
        <v>646.33</v>
      </c>
      <c r="I60" s="2">
        <f t="shared" si="14"/>
        <v>970.2</v>
      </c>
      <c r="J60" s="2">
        <f t="shared" si="14"/>
        <v>970.2</v>
      </c>
      <c r="K60" s="2">
        <f t="shared" si="14"/>
        <v>970.2</v>
      </c>
      <c r="L60" s="41" t="s">
        <v>109</v>
      </c>
      <c r="M60" s="82"/>
    </row>
    <row r="61" spans="1:13" ht="38.25" customHeight="1">
      <c r="A61" s="40"/>
      <c r="B61" s="41"/>
      <c r="C61" s="32" t="s">
        <v>16</v>
      </c>
      <c r="D61" s="32" t="s">
        <v>14</v>
      </c>
      <c r="E61" s="2">
        <v>970.2</v>
      </c>
      <c r="F61" s="2">
        <f>SUM(G61:K61)</f>
        <v>4747.849999999999</v>
      </c>
      <c r="G61" s="2">
        <v>1190.92</v>
      </c>
      <c r="H61" s="2">
        <v>646.33</v>
      </c>
      <c r="I61" s="2">
        <v>970.2</v>
      </c>
      <c r="J61" s="2">
        <v>970.2</v>
      </c>
      <c r="K61" s="2">
        <v>970.2</v>
      </c>
      <c r="L61" s="41"/>
      <c r="M61" s="82"/>
    </row>
    <row r="62" spans="1:13" ht="38.25" customHeight="1">
      <c r="A62" s="40" t="s">
        <v>47</v>
      </c>
      <c r="B62" s="41" t="s">
        <v>114</v>
      </c>
      <c r="C62" s="32" t="s">
        <v>16</v>
      </c>
      <c r="D62" s="32" t="s">
        <v>8</v>
      </c>
      <c r="E62" s="2">
        <f aca="true" t="shared" si="15" ref="E62:K62">E63</f>
        <v>159</v>
      </c>
      <c r="F62" s="2">
        <f t="shared" si="15"/>
        <v>135</v>
      </c>
      <c r="G62" s="2">
        <f t="shared" si="15"/>
        <v>35</v>
      </c>
      <c r="H62" s="2">
        <f t="shared" si="15"/>
        <v>100</v>
      </c>
      <c r="I62" s="2">
        <f t="shared" si="15"/>
        <v>0</v>
      </c>
      <c r="J62" s="2">
        <f t="shared" si="15"/>
        <v>0</v>
      </c>
      <c r="K62" s="2">
        <f t="shared" si="15"/>
        <v>0</v>
      </c>
      <c r="L62" s="41" t="s">
        <v>109</v>
      </c>
      <c r="M62" s="82"/>
    </row>
    <row r="63" spans="1:13" ht="38.25" customHeight="1">
      <c r="A63" s="40"/>
      <c r="B63" s="41"/>
      <c r="C63" s="32" t="s">
        <v>16</v>
      </c>
      <c r="D63" s="32" t="s">
        <v>14</v>
      </c>
      <c r="E63" s="2">
        <v>159</v>
      </c>
      <c r="F63" s="2">
        <f>SUM(G63:K63)</f>
        <v>135</v>
      </c>
      <c r="G63" s="2">
        <v>35</v>
      </c>
      <c r="H63" s="2">
        <v>100</v>
      </c>
      <c r="I63" s="2">
        <v>0</v>
      </c>
      <c r="J63" s="2">
        <v>0</v>
      </c>
      <c r="K63" s="2">
        <v>0</v>
      </c>
      <c r="L63" s="41"/>
      <c r="M63" s="82"/>
    </row>
    <row r="64" spans="1:13" ht="38.25" customHeight="1">
      <c r="A64" s="40" t="s">
        <v>66</v>
      </c>
      <c r="B64" s="41" t="s">
        <v>115</v>
      </c>
      <c r="C64" s="32" t="s">
        <v>16</v>
      </c>
      <c r="D64" s="32" t="s">
        <v>8</v>
      </c>
      <c r="E64" s="2">
        <f aca="true" t="shared" si="16" ref="E64:K64">E65</f>
        <v>100.77</v>
      </c>
      <c r="F64" s="2">
        <f t="shared" si="16"/>
        <v>547.01</v>
      </c>
      <c r="G64" s="2">
        <f t="shared" si="16"/>
        <v>108.66</v>
      </c>
      <c r="H64" s="2">
        <f t="shared" si="16"/>
        <v>136.04</v>
      </c>
      <c r="I64" s="2">
        <f t="shared" si="16"/>
        <v>100.77</v>
      </c>
      <c r="J64" s="2">
        <f t="shared" si="16"/>
        <v>100.77</v>
      </c>
      <c r="K64" s="2">
        <f t="shared" si="16"/>
        <v>100.77</v>
      </c>
      <c r="L64" s="41" t="s">
        <v>109</v>
      </c>
      <c r="M64" s="82"/>
    </row>
    <row r="65" spans="1:13" ht="38.25" customHeight="1">
      <c r="A65" s="40"/>
      <c r="B65" s="41"/>
      <c r="C65" s="32" t="s">
        <v>16</v>
      </c>
      <c r="D65" s="32" t="s">
        <v>14</v>
      </c>
      <c r="E65" s="2">
        <v>100.77</v>
      </c>
      <c r="F65" s="2">
        <f>SUM(G65:K65)</f>
        <v>547.01</v>
      </c>
      <c r="G65" s="2">
        <v>108.66</v>
      </c>
      <c r="H65" s="2">
        <v>136.04</v>
      </c>
      <c r="I65" s="2">
        <v>100.77</v>
      </c>
      <c r="J65" s="2">
        <v>100.77</v>
      </c>
      <c r="K65" s="2">
        <v>100.77</v>
      </c>
      <c r="L65" s="41"/>
      <c r="M65" s="82"/>
    </row>
    <row r="66" spans="1:13" ht="27" customHeight="1">
      <c r="A66" s="40" t="s">
        <v>60</v>
      </c>
      <c r="B66" s="41" t="s">
        <v>116</v>
      </c>
      <c r="C66" s="32" t="s">
        <v>16</v>
      </c>
      <c r="D66" s="32" t="s">
        <v>8</v>
      </c>
      <c r="E66" s="2">
        <f>E67</f>
        <v>502.8</v>
      </c>
      <c r="F66" s="2">
        <f aca="true" t="shared" si="17" ref="F66:K66">F67</f>
        <v>2073</v>
      </c>
      <c r="G66" s="2">
        <f t="shared" si="17"/>
        <v>502.8</v>
      </c>
      <c r="H66" s="2">
        <f t="shared" si="17"/>
        <v>451.8</v>
      </c>
      <c r="I66" s="2">
        <f t="shared" si="17"/>
        <v>372.8</v>
      </c>
      <c r="J66" s="2">
        <f t="shared" si="17"/>
        <v>372.8</v>
      </c>
      <c r="K66" s="2">
        <f t="shared" si="17"/>
        <v>372.8</v>
      </c>
      <c r="L66" s="41" t="s">
        <v>109</v>
      </c>
      <c r="M66" s="82" t="s">
        <v>138</v>
      </c>
    </row>
    <row r="67" spans="1:13" ht="38.25" customHeight="1">
      <c r="A67" s="40"/>
      <c r="B67" s="41"/>
      <c r="C67" s="32" t="s">
        <v>16</v>
      </c>
      <c r="D67" s="32" t="s">
        <v>14</v>
      </c>
      <c r="E67" s="2">
        <f>E70+E72</f>
        <v>502.8</v>
      </c>
      <c r="F67" s="2">
        <f aca="true" t="shared" si="18" ref="F67:K67">F70+F72</f>
        <v>2073</v>
      </c>
      <c r="G67" s="2">
        <f t="shared" si="18"/>
        <v>502.8</v>
      </c>
      <c r="H67" s="2">
        <f t="shared" si="18"/>
        <v>451.8</v>
      </c>
      <c r="I67" s="2">
        <f t="shared" si="18"/>
        <v>372.8</v>
      </c>
      <c r="J67" s="2">
        <f t="shared" si="18"/>
        <v>372.8</v>
      </c>
      <c r="K67" s="2">
        <f t="shared" si="18"/>
        <v>372.8</v>
      </c>
      <c r="L67" s="41"/>
      <c r="M67" s="82"/>
    </row>
    <row r="68" spans="1:13" ht="35.25" customHeight="1">
      <c r="A68" s="40"/>
      <c r="B68" s="41"/>
      <c r="C68" s="32" t="s">
        <v>16</v>
      </c>
      <c r="D68" s="32" t="s">
        <v>15</v>
      </c>
      <c r="E68" s="86" t="s">
        <v>9</v>
      </c>
      <c r="F68" s="87"/>
      <c r="G68" s="87"/>
      <c r="H68" s="87"/>
      <c r="I68" s="87"/>
      <c r="J68" s="87"/>
      <c r="K68" s="88"/>
      <c r="L68" s="41"/>
      <c r="M68" s="82"/>
    </row>
    <row r="69" spans="1:13" ht="38.25" customHeight="1">
      <c r="A69" s="40" t="s">
        <v>61</v>
      </c>
      <c r="B69" s="41" t="s">
        <v>117</v>
      </c>
      <c r="C69" s="32" t="s">
        <v>16</v>
      </c>
      <c r="D69" s="32" t="s">
        <v>8</v>
      </c>
      <c r="E69" s="2">
        <f>E70</f>
        <v>352.8</v>
      </c>
      <c r="F69" s="2">
        <f>SUM(G69:K69)</f>
        <v>1764</v>
      </c>
      <c r="G69" s="2">
        <f>G70</f>
        <v>352.8</v>
      </c>
      <c r="H69" s="2">
        <f>H70</f>
        <v>352.8</v>
      </c>
      <c r="I69" s="2">
        <f>I70</f>
        <v>352.8</v>
      </c>
      <c r="J69" s="2">
        <f>J70</f>
        <v>352.8</v>
      </c>
      <c r="K69" s="2">
        <f>K70</f>
        <v>352.8</v>
      </c>
      <c r="L69" s="41" t="s">
        <v>109</v>
      </c>
      <c r="M69" s="82"/>
    </row>
    <row r="70" spans="1:13" ht="38.25" customHeight="1">
      <c r="A70" s="40"/>
      <c r="B70" s="41"/>
      <c r="C70" s="32" t="s">
        <v>16</v>
      </c>
      <c r="D70" s="32" t="s">
        <v>14</v>
      </c>
      <c r="E70" s="2">
        <v>352.8</v>
      </c>
      <c r="F70" s="2">
        <f>SUM(G70:K70)</f>
        <v>1764</v>
      </c>
      <c r="G70" s="2">
        <v>352.8</v>
      </c>
      <c r="H70" s="2">
        <v>352.8</v>
      </c>
      <c r="I70" s="2">
        <v>352.8</v>
      </c>
      <c r="J70" s="2">
        <v>352.8</v>
      </c>
      <c r="K70" s="2">
        <v>352.8</v>
      </c>
      <c r="L70" s="41"/>
      <c r="M70" s="82"/>
    </row>
    <row r="71" spans="1:13" ht="38.25" customHeight="1">
      <c r="A71" s="40" t="s">
        <v>62</v>
      </c>
      <c r="B71" s="41" t="s">
        <v>118</v>
      </c>
      <c r="C71" s="32" t="s">
        <v>16</v>
      </c>
      <c r="D71" s="32" t="s">
        <v>8</v>
      </c>
      <c r="E71" s="2">
        <f>E72</f>
        <v>150</v>
      </c>
      <c r="F71" s="2">
        <f>SUM(G71:K71)</f>
        <v>309</v>
      </c>
      <c r="G71" s="2">
        <f>G72</f>
        <v>150</v>
      </c>
      <c r="H71" s="2">
        <f>H72</f>
        <v>99</v>
      </c>
      <c r="I71" s="2">
        <f>I72</f>
        <v>20</v>
      </c>
      <c r="J71" s="2">
        <f>J72</f>
        <v>20</v>
      </c>
      <c r="K71" s="2">
        <f>K72</f>
        <v>20</v>
      </c>
      <c r="L71" s="41" t="s">
        <v>109</v>
      </c>
      <c r="M71" s="82"/>
    </row>
    <row r="72" spans="1:13" ht="38.25" customHeight="1">
      <c r="A72" s="40"/>
      <c r="B72" s="41"/>
      <c r="C72" s="32" t="s">
        <v>16</v>
      </c>
      <c r="D72" s="32" t="s">
        <v>14</v>
      </c>
      <c r="E72" s="2">
        <v>150</v>
      </c>
      <c r="F72" s="2">
        <f>SUM(G72:K72)</f>
        <v>309</v>
      </c>
      <c r="G72" s="2">
        <v>150</v>
      </c>
      <c r="H72" s="2">
        <v>99</v>
      </c>
      <c r="I72" s="2">
        <v>20</v>
      </c>
      <c r="J72" s="2">
        <v>20</v>
      </c>
      <c r="K72" s="2">
        <v>20</v>
      </c>
      <c r="L72" s="41"/>
      <c r="M72" s="82"/>
    </row>
    <row r="73" spans="1:13" ht="38.25" customHeight="1">
      <c r="A73" s="40" t="s">
        <v>67</v>
      </c>
      <c r="B73" s="41" t="s">
        <v>119</v>
      </c>
      <c r="C73" s="32" t="s">
        <v>16</v>
      </c>
      <c r="D73" s="32" t="s">
        <v>8</v>
      </c>
      <c r="E73" s="40" t="s">
        <v>9</v>
      </c>
      <c r="F73" s="40"/>
      <c r="G73" s="40"/>
      <c r="H73" s="40"/>
      <c r="I73" s="40"/>
      <c r="J73" s="40"/>
      <c r="K73" s="40"/>
      <c r="L73" s="41" t="s">
        <v>120</v>
      </c>
      <c r="M73" s="82"/>
    </row>
    <row r="74" spans="1:13" ht="57" customHeight="1">
      <c r="A74" s="40"/>
      <c r="B74" s="41"/>
      <c r="C74" s="32" t="s">
        <v>16</v>
      </c>
      <c r="D74" s="32" t="s">
        <v>15</v>
      </c>
      <c r="E74" s="40"/>
      <c r="F74" s="40"/>
      <c r="G74" s="40"/>
      <c r="H74" s="40"/>
      <c r="I74" s="40"/>
      <c r="J74" s="40"/>
      <c r="K74" s="40"/>
      <c r="L74" s="41"/>
      <c r="M74" s="82"/>
    </row>
    <row r="75" spans="1:13" ht="20.25" customHeight="1">
      <c r="A75" s="65" t="s">
        <v>63</v>
      </c>
      <c r="B75" s="71" t="s">
        <v>122</v>
      </c>
      <c r="C75" s="32" t="s">
        <v>16</v>
      </c>
      <c r="D75" s="31" t="s">
        <v>8</v>
      </c>
      <c r="E75" s="47" t="s">
        <v>9</v>
      </c>
      <c r="F75" s="48"/>
      <c r="G75" s="48"/>
      <c r="H75" s="48"/>
      <c r="I75" s="48"/>
      <c r="J75" s="48"/>
      <c r="K75" s="49"/>
      <c r="L75" s="42" t="s">
        <v>13</v>
      </c>
      <c r="M75" s="42" t="s">
        <v>160</v>
      </c>
    </row>
    <row r="76" spans="1:13" ht="24" customHeight="1">
      <c r="A76" s="66"/>
      <c r="B76" s="72"/>
      <c r="C76" s="32" t="s">
        <v>16</v>
      </c>
      <c r="D76" s="32" t="s">
        <v>14</v>
      </c>
      <c r="E76" s="68"/>
      <c r="F76" s="69"/>
      <c r="G76" s="69"/>
      <c r="H76" s="69"/>
      <c r="I76" s="69"/>
      <c r="J76" s="69"/>
      <c r="K76" s="70"/>
      <c r="L76" s="64"/>
      <c r="M76" s="64"/>
    </row>
    <row r="77" spans="1:13" ht="56.25" customHeight="1">
      <c r="A77" s="67"/>
      <c r="B77" s="73"/>
      <c r="C77" s="32" t="s">
        <v>16</v>
      </c>
      <c r="D77" s="32" t="s">
        <v>15</v>
      </c>
      <c r="E77" s="50"/>
      <c r="F77" s="51"/>
      <c r="G77" s="51"/>
      <c r="H77" s="51"/>
      <c r="I77" s="51"/>
      <c r="J77" s="51"/>
      <c r="K77" s="52"/>
      <c r="L77" s="43"/>
      <c r="M77" s="43"/>
    </row>
    <row r="78" spans="1:13" ht="17.25" customHeight="1">
      <c r="A78" s="44" t="s">
        <v>64</v>
      </c>
      <c r="B78" s="42" t="s">
        <v>50</v>
      </c>
      <c r="C78" s="32" t="s">
        <v>16</v>
      </c>
      <c r="D78" s="31" t="s">
        <v>8</v>
      </c>
      <c r="E78" s="47" t="s">
        <v>9</v>
      </c>
      <c r="F78" s="48"/>
      <c r="G78" s="48"/>
      <c r="H78" s="48"/>
      <c r="I78" s="48"/>
      <c r="J78" s="48"/>
      <c r="K78" s="49"/>
      <c r="L78" s="42" t="s">
        <v>13</v>
      </c>
      <c r="M78" s="44"/>
    </row>
    <row r="79" spans="1:13" ht="24">
      <c r="A79" s="63"/>
      <c r="B79" s="64"/>
      <c r="C79" s="32" t="s">
        <v>16</v>
      </c>
      <c r="D79" s="32" t="s">
        <v>14</v>
      </c>
      <c r="E79" s="68"/>
      <c r="F79" s="69"/>
      <c r="G79" s="69"/>
      <c r="H79" s="69"/>
      <c r="I79" s="69"/>
      <c r="J79" s="69"/>
      <c r="K79" s="70"/>
      <c r="L79" s="64"/>
      <c r="M79" s="63"/>
    </row>
    <row r="80" spans="1:13" ht="24">
      <c r="A80" s="45"/>
      <c r="B80" s="43"/>
      <c r="C80" s="32" t="s">
        <v>16</v>
      </c>
      <c r="D80" s="32" t="s">
        <v>15</v>
      </c>
      <c r="E80" s="50"/>
      <c r="F80" s="51"/>
      <c r="G80" s="51"/>
      <c r="H80" s="51"/>
      <c r="I80" s="51"/>
      <c r="J80" s="51"/>
      <c r="K80" s="52"/>
      <c r="L80" s="43"/>
      <c r="M80" s="45"/>
    </row>
    <row r="81" spans="1:13" ht="12">
      <c r="A81" s="65" t="s">
        <v>123</v>
      </c>
      <c r="B81" s="71" t="s">
        <v>124</v>
      </c>
      <c r="C81" s="32" t="s">
        <v>16</v>
      </c>
      <c r="D81" s="31" t="s">
        <v>8</v>
      </c>
      <c r="E81" s="47" t="s">
        <v>9</v>
      </c>
      <c r="F81" s="48"/>
      <c r="G81" s="48"/>
      <c r="H81" s="48"/>
      <c r="I81" s="48"/>
      <c r="J81" s="48"/>
      <c r="K81" s="49"/>
      <c r="L81" s="42" t="s">
        <v>13</v>
      </c>
      <c r="M81" s="42" t="s">
        <v>49</v>
      </c>
    </row>
    <row r="82" spans="1:13" ht="24">
      <c r="A82" s="66"/>
      <c r="B82" s="72"/>
      <c r="C82" s="32" t="s">
        <v>16</v>
      </c>
      <c r="D82" s="32" t="s">
        <v>14</v>
      </c>
      <c r="E82" s="68"/>
      <c r="F82" s="69"/>
      <c r="G82" s="69"/>
      <c r="H82" s="69"/>
      <c r="I82" s="69"/>
      <c r="J82" s="69"/>
      <c r="K82" s="70"/>
      <c r="L82" s="64"/>
      <c r="M82" s="64"/>
    </row>
    <row r="83" spans="1:13" ht="39" customHeight="1">
      <c r="A83" s="67"/>
      <c r="B83" s="73"/>
      <c r="C83" s="32" t="s">
        <v>16</v>
      </c>
      <c r="D83" s="32" t="s">
        <v>15</v>
      </c>
      <c r="E83" s="50"/>
      <c r="F83" s="51"/>
      <c r="G83" s="51"/>
      <c r="H83" s="51"/>
      <c r="I83" s="51"/>
      <c r="J83" s="51"/>
      <c r="K83" s="52"/>
      <c r="L83" s="43"/>
      <c r="M83" s="43"/>
    </row>
    <row r="84" spans="1:13" ht="12">
      <c r="A84" s="44" t="s">
        <v>68</v>
      </c>
      <c r="B84" s="42" t="s">
        <v>48</v>
      </c>
      <c r="C84" s="32" t="s">
        <v>16</v>
      </c>
      <c r="D84" s="31" t="s">
        <v>8</v>
      </c>
      <c r="E84" s="47" t="s">
        <v>9</v>
      </c>
      <c r="F84" s="48"/>
      <c r="G84" s="48"/>
      <c r="H84" s="48"/>
      <c r="I84" s="48"/>
      <c r="J84" s="48"/>
      <c r="K84" s="49"/>
      <c r="L84" s="42" t="s">
        <v>13</v>
      </c>
      <c r="M84" s="42"/>
    </row>
    <row r="85" spans="1:13" ht="24">
      <c r="A85" s="63"/>
      <c r="B85" s="64"/>
      <c r="C85" s="32" t="s">
        <v>16</v>
      </c>
      <c r="D85" s="32" t="s">
        <v>14</v>
      </c>
      <c r="E85" s="68"/>
      <c r="F85" s="69"/>
      <c r="G85" s="69"/>
      <c r="H85" s="69"/>
      <c r="I85" s="69"/>
      <c r="J85" s="69"/>
      <c r="K85" s="70"/>
      <c r="L85" s="64"/>
      <c r="M85" s="64"/>
    </row>
    <row r="86" spans="1:13" ht="24">
      <c r="A86" s="45"/>
      <c r="B86" s="43"/>
      <c r="C86" s="32" t="s">
        <v>16</v>
      </c>
      <c r="D86" s="32" t="s">
        <v>15</v>
      </c>
      <c r="E86" s="50"/>
      <c r="F86" s="51"/>
      <c r="G86" s="51"/>
      <c r="H86" s="51"/>
      <c r="I86" s="51"/>
      <c r="J86" s="51"/>
      <c r="K86" s="52"/>
      <c r="L86" s="43"/>
      <c r="M86" s="43"/>
    </row>
    <row r="87" spans="1:13" ht="26.25" customHeight="1">
      <c r="A87" s="38"/>
      <c r="B87" s="38" t="s">
        <v>126</v>
      </c>
      <c r="C87" s="32" t="s">
        <v>16</v>
      </c>
      <c r="D87" s="33" t="s">
        <v>8</v>
      </c>
      <c r="E87" s="6">
        <f aca="true" t="shared" si="19" ref="E87:K87">E88+E89</f>
        <v>4938.35</v>
      </c>
      <c r="F87" s="25">
        <f t="shared" si="19"/>
        <v>18184.52</v>
      </c>
      <c r="G87" s="6">
        <f t="shared" si="19"/>
        <v>5234.790000000001</v>
      </c>
      <c r="H87" s="6">
        <f t="shared" si="19"/>
        <v>4604.27</v>
      </c>
      <c r="I87" s="25">
        <f t="shared" si="19"/>
        <v>2781.82</v>
      </c>
      <c r="J87" s="25">
        <f t="shared" si="19"/>
        <v>2781.82</v>
      </c>
      <c r="K87" s="25">
        <f t="shared" si="19"/>
        <v>2781.82</v>
      </c>
      <c r="L87" s="39"/>
      <c r="M87" s="39"/>
    </row>
    <row r="88" spans="1:13" ht="27.75" customHeight="1">
      <c r="A88" s="38"/>
      <c r="B88" s="38"/>
      <c r="C88" s="32" t="s">
        <v>16</v>
      </c>
      <c r="D88" s="32" t="s">
        <v>14</v>
      </c>
      <c r="E88" s="6">
        <f>E47+E59+E67</f>
        <v>2247.05</v>
      </c>
      <c r="F88" s="6">
        <f>G88+H88+I88+J88+K88</f>
        <v>11228.92</v>
      </c>
      <c r="G88" s="6">
        <f>G47+G59+G67</f>
        <v>2543.4900000000002</v>
      </c>
      <c r="H88" s="6">
        <f>H47+H59+H67</f>
        <v>1839.97</v>
      </c>
      <c r="I88" s="6">
        <f>I47+I59+I67</f>
        <v>2281.82</v>
      </c>
      <c r="J88" s="6">
        <f>J47+J59+J67</f>
        <v>2281.82</v>
      </c>
      <c r="K88" s="6">
        <f>K47+K59+K67</f>
        <v>2281.82</v>
      </c>
      <c r="L88" s="39"/>
      <c r="M88" s="39"/>
    </row>
    <row r="89" spans="1:13" ht="27" customHeight="1">
      <c r="A89" s="38"/>
      <c r="B89" s="38"/>
      <c r="C89" s="32" t="s">
        <v>16</v>
      </c>
      <c r="D89" s="32" t="s">
        <v>15</v>
      </c>
      <c r="E89" s="6">
        <f>E48</f>
        <v>2691.3</v>
      </c>
      <c r="F89" s="25">
        <f>G89+H89+I89+J89+K89</f>
        <v>6955.6</v>
      </c>
      <c r="G89" s="6">
        <f>G48</f>
        <v>2691.3</v>
      </c>
      <c r="H89" s="6">
        <f>H48</f>
        <v>2764.3</v>
      </c>
      <c r="I89" s="25">
        <f>I48</f>
        <v>500</v>
      </c>
      <c r="J89" s="25">
        <f>J48</f>
        <v>500</v>
      </c>
      <c r="K89" s="25">
        <f>K48</f>
        <v>500</v>
      </c>
      <c r="L89" s="39"/>
      <c r="M89" s="39"/>
    </row>
    <row r="90" spans="1:13" ht="26.25" customHeight="1">
      <c r="A90" s="38" t="s">
        <v>130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23.25" customHeight="1">
      <c r="A91" s="80" t="s">
        <v>27</v>
      </c>
      <c r="B91" s="85" t="s">
        <v>28</v>
      </c>
      <c r="C91" s="31" t="s">
        <v>29</v>
      </c>
      <c r="D91" s="31" t="s">
        <v>8</v>
      </c>
      <c r="E91" s="40" t="s">
        <v>9</v>
      </c>
      <c r="F91" s="40"/>
      <c r="G91" s="40"/>
      <c r="H91" s="40"/>
      <c r="I91" s="40"/>
      <c r="J91" s="40"/>
      <c r="K91" s="40"/>
      <c r="L91" s="41" t="s">
        <v>51</v>
      </c>
      <c r="M91" s="82" t="s">
        <v>154</v>
      </c>
    </row>
    <row r="92" spans="1:13" ht="57.75" customHeight="1">
      <c r="A92" s="80"/>
      <c r="B92" s="85"/>
      <c r="C92" s="31" t="s">
        <v>29</v>
      </c>
      <c r="D92" s="32" t="s">
        <v>14</v>
      </c>
      <c r="E92" s="40"/>
      <c r="F92" s="40"/>
      <c r="G92" s="40"/>
      <c r="H92" s="40"/>
      <c r="I92" s="40"/>
      <c r="J92" s="40"/>
      <c r="K92" s="40"/>
      <c r="L92" s="41"/>
      <c r="M92" s="82"/>
    </row>
    <row r="93" spans="1:13" ht="93.75" customHeight="1">
      <c r="A93" s="80"/>
      <c r="B93" s="85"/>
      <c r="C93" s="31" t="s">
        <v>29</v>
      </c>
      <c r="D93" s="32" t="s">
        <v>15</v>
      </c>
      <c r="E93" s="40"/>
      <c r="F93" s="40"/>
      <c r="G93" s="40"/>
      <c r="H93" s="40"/>
      <c r="I93" s="40"/>
      <c r="J93" s="40"/>
      <c r="K93" s="40"/>
      <c r="L93" s="41"/>
      <c r="M93" s="82"/>
    </row>
    <row r="94" spans="1:13" ht="19.5" customHeight="1">
      <c r="A94" s="40" t="s">
        <v>1</v>
      </c>
      <c r="B94" s="81" t="s">
        <v>30</v>
      </c>
      <c r="C94" s="31" t="s">
        <v>29</v>
      </c>
      <c r="D94" s="31" t="s">
        <v>8</v>
      </c>
      <c r="E94" s="40" t="s">
        <v>9</v>
      </c>
      <c r="F94" s="40"/>
      <c r="G94" s="40"/>
      <c r="H94" s="40"/>
      <c r="I94" s="40"/>
      <c r="J94" s="40"/>
      <c r="K94" s="40"/>
      <c r="L94" s="41" t="s">
        <v>51</v>
      </c>
      <c r="M94" s="82"/>
    </row>
    <row r="95" spans="1:13" ht="24">
      <c r="A95" s="40"/>
      <c r="B95" s="81"/>
      <c r="C95" s="31" t="s">
        <v>29</v>
      </c>
      <c r="D95" s="32" t="s">
        <v>14</v>
      </c>
      <c r="E95" s="40"/>
      <c r="F95" s="40"/>
      <c r="G95" s="40"/>
      <c r="H95" s="40"/>
      <c r="I95" s="40"/>
      <c r="J95" s="40"/>
      <c r="K95" s="40"/>
      <c r="L95" s="41"/>
      <c r="M95" s="82"/>
    </row>
    <row r="96" spans="1:13" ht="24">
      <c r="A96" s="40"/>
      <c r="B96" s="81"/>
      <c r="C96" s="31" t="s">
        <v>29</v>
      </c>
      <c r="D96" s="32" t="s">
        <v>15</v>
      </c>
      <c r="E96" s="40"/>
      <c r="F96" s="40"/>
      <c r="G96" s="40"/>
      <c r="H96" s="40"/>
      <c r="I96" s="40"/>
      <c r="J96" s="40"/>
      <c r="K96" s="40"/>
      <c r="L96" s="41"/>
      <c r="M96" s="82"/>
    </row>
    <row r="97" spans="1:13" ht="18.75" customHeight="1">
      <c r="A97" s="40" t="s">
        <v>6</v>
      </c>
      <c r="B97" s="81" t="s">
        <v>31</v>
      </c>
      <c r="C97" s="31" t="s">
        <v>29</v>
      </c>
      <c r="D97" s="31" t="s">
        <v>8</v>
      </c>
      <c r="E97" s="40" t="s">
        <v>9</v>
      </c>
      <c r="F97" s="40"/>
      <c r="G97" s="40"/>
      <c r="H97" s="40"/>
      <c r="I97" s="40"/>
      <c r="J97" s="40"/>
      <c r="K97" s="40"/>
      <c r="L97" s="41" t="s">
        <v>51</v>
      </c>
      <c r="M97" s="82"/>
    </row>
    <row r="98" spans="1:13" ht="24">
      <c r="A98" s="40"/>
      <c r="B98" s="81"/>
      <c r="C98" s="31" t="s">
        <v>29</v>
      </c>
      <c r="D98" s="32" t="s">
        <v>14</v>
      </c>
      <c r="E98" s="40"/>
      <c r="F98" s="40"/>
      <c r="G98" s="40"/>
      <c r="H98" s="40"/>
      <c r="I98" s="40"/>
      <c r="J98" s="40"/>
      <c r="K98" s="40"/>
      <c r="L98" s="41"/>
      <c r="M98" s="82"/>
    </row>
    <row r="99" spans="1:13" ht="24">
      <c r="A99" s="40"/>
      <c r="B99" s="81"/>
      <c r="C99" s="31" t="s">
        <v>29</v>
      </c>
      <c r="D99" s="32" t="s">
        <v>15</v>
      </c>
      <c r="E99" s="40"/>
      <c r="F99" s="40"/>
      <c r="G99" s="40"/>
      <c r="H99" s="40"/>
      <c r="I99" s="40"/>
      <c r="J99" s="40"/>
      <c r="K99" s="40"/>
      <c r="L99" s="41"/>
      <c r="M99" s="82"/>
    </row>
    <row r="100" spans="1:13" ht="24" customHeight="1">
      <c r="A100" s="40" t="s">
        <v>7</v>
      </c>
      <c r="B100" s="81" t="s">
        <v>32</v>
      </c>
      <c r="C100" s="31" t="s">
        <v>29</v>
      </c>
      <c r="D100" s="31" t="s">
        <v>8</v>
      </c>
      <c r="E100" s="40" t="s">
        <v>9</v>
      </c>
      <c r="F100" s="40"/>
      <c r="G100" s="40"/>
      <c r="H100" s="40"/>
      <c r="I100" s="40"/>
      <c r="J100" s="40"/>
      <c r="K100" s="40"/>
      <c r="L100" s="41" t="s">
        <v>51</v>
      </c>
      <c r="M100" s="82"/>
    </row>
    <row r="101" spans="1:13" ht="24">
      <c r="A101" s="40"/>
      <c r="B101" s="81"/>
      <c r="C101" s="31" t="s">
        <v>29</v>
      </c>
      <c r="D101" s="32" t="s">
        <v>14</v>
      </c>
      <c r="E101" s="40"/>
      <c r="F101" s="40"/>
      <c r="G101" s="40"/>
      <c r="H101" s="40"/>
      <c r="I101" s="40"/>
      <c r="J101" s="40"/>
      <c r="K101" s="40"/>
      <c r="L101" s="41"/>
      <c r="M101" s="82"/>
    </row>
    <row r="102" spans="1:13" ht="24">
      <c r="A102" s="40"/>
      <c r="B102" s="81"/>
      <c r="C102" s="31" t="s">
        <v>29</v>
      </c>
      <c r="D102" s="32" t="s">
        <v>15</v>
      </c>
      <c r="E102" s="40"/>
      <c r="F102" s="40"/>
      <c r="G102" s="40"/>
      <c r="H102" s="40"/>
      <c r="I102" s="40"/>
      <c r="J102" s="40"/>
      <c r="K102" s="40"/>
      <c r="L102" s="41"/>
      <c r="M102" s="82"/>
    </row>
    <row r="103" spans="1:13" ht="19.5" customHeight="1">
      <c r="A103" s="83" t="s">
        <v>24</v>
      </c>
      <c r="B103" s="84" t="s">
        <v>80</v>
      </c>
      <c r="C103" s="31" t="s">
        <v>29</v>
      </c>
      <c r="D103" s="31" t="s">
        <v>8</v>
      </c>
      <c r="E103" s="40" t="s">
        <v>9</v>
      </c>
      <c r="F103" s="40"/>
      <c r="G103" s="40"/>
      <c r="H103" s="40"/>
      <c r="I103" s="40"/>
      <c r="J103" s="40"/>
      <c r="K103" s="40"/>
      <c r="L103" s="41" t="s">
        <v>51</v>
      </c>
      <c r="M103" s="41" t="s">
        <v>46</v>
      </c>
    </row>
    <row r="104" spans="1:13" ht="24">
      <c r="A104" s="83"/>
      <c r="B104" s="84"/>
      <c r="C104" s="31" t="s">
        <v>29</v>
      </c>
      <c r="D104" s="32" t="s">
        <v>14</v>
      </c>
      <c r="E104" s="40"/>
      <c r="F104" s="40"/>
      <c r="G104" s="40"/>
      <c r="H104" s="40"/>
      <c r="I104" s="40"/>
      <c r="J104" s="40"/>
      <c r="K104" s="40"/>
      <c r="L104" s="41"/>
      <c r="M104" s="41"/>
    </row>
    <row r="105" spans="1:13" ht="12" customHeight="1">
      <c r="A105" s="83"/>
      <c r="B105" s="84"/>
      <c r="C105" s="31" t="s">
        <v>29</v>
      </c>
      <c r="D105" s="32" t="s">
        <v>15</v>
      </c>
      <c r="E105" s="40"/>
      <c r="F105" s="40"/>
      <c r="G105" s="40"/>
      <c r="H105" s="40"/>
      <c r="I105" s="40"/>
      <c r="J105" s="40"/>
      <c r="K105" s="40"/>
      <c r="L105" s="41"/>
      <c r="M105" s="41"/>
    </row>
    <row r="106" spans="1:13" ht="24" customHeight="1">
      <c r="A106" s="80" t="s">
        <v>17</v>
      </c>
      <c r="B106" s="81" t="s">
        <v>33</v>
      </c>
      <c r="C106" s="31" t="s">
        <v>29</v>
      </c>
      <c r="D106" s="31" t="s">
        <v>8</v>
      </c>
      <c r="E106" s="40" t="s">
        <v>9</v>
      </c>
      <c r="F106" s="40"/>
      <c r="G106" s="40"/>
      <c r="H106" s="40"/>
      <c r="I106" s="40"/>
      <c r="J106" s="40"/>
      <c r="K106" s="40"/>
      <c r="L106" s="41" t="s">
        <v>51</v>
      </c>
      <c r="M106" s="40"/>
    </row>
    <row r="107" spans="1:13" ht="24">
      <c r="A107" s="80"/>
      <c r="B107" s="81"/>
      <c r="C107" s="31" t="s">
        <v>29</v>
      </c>
      <c r="D107" s="32" t="s">
        <v>14</v>
      </c>
      <c r="E107" s="40"/>
      <c r="F107" s="40"/>
      <c r="G107" s="40"/>
      <c r="H107" s="40"/>
      <c r="I107" s="40"/>
      <c r="J107" s="40"/>
      <c r="K107" s="40"/>
      <c r="L107" s="41"/>
      <c r="M107" s="40"/>
    </row>
    <row r="108" spans="1:13" ht="24">
      <c r="A108" s="80"/>
      <c r="B108" s="81"/>
      <c r="C108" s="31" t="s">
        <v>29</v>
      </c>
      <c r="D108" s="32" t="s">
        <v>15</v>
      </c>
      <c r="E108" s="40"/>
      <c r="F108" s="40"/>
      <c r="G108" s="40"/>
      <c r="H108" s="40"/>
      <c r="I108" s="40"/>
      <c r="J108" s="40"/>
      <c r="K108" s="40"/>
      <c r="L108" s="41"/>
      <c r="M108" s="40"/>
    </row>
    <row r="109" spans="1:13" ht="30" customHeight="1">
      <c r="A109" s="80" t="s">
        <v>47</v>
      </c>
      <c r="B109" s="81" t="s">
        <v>34</v>
      </c>
      <c r="C109" s="31" t="s">
        <v>29</v>
      </c>
      <c r="D109" s="31" t="s">
        <v>8</v>
      </c>
      <c r="E109" s="40" t="s">
        <v>9</v>
      </c>
      <c r="F109" s="40"/>
      <c r="G109" s="40"/>
      <c r="H109" s="40"/>
      <c r="I109" s="40"/>
      <c r="J109" s="40"/>
      <c r="K109" s="40"/>
      <c r="L109" s="41" t="s">
        <v>51</v>
      </c>
      <c r="M109" s="41"/>
    </row>
    <row r="110" spans="1:13" ht="23.25" customHeight="1">
      <c r="A110" s="80"/>
      <c r="B110" s="81"/>
      <c r="C110" s="31" t="s">
        <v>29</v>
      </c>
      <c r="D110" s="32" t="s">
        <v>14</v>
      </c>
      <c r="E110" s="40"/>
      <c r="F110" s="40"/>
      <c r="G110" s="40"/>
      <c r="H110" s="40"/>
      <c r="I110" s="40"/>
      <c r="J110" s="40"/>
      <c r="K110" s="40"/>
      <c r="L110" s="41"/>
      <c r="M110" s="41"/>
    </row>
    <row r="111" spans="1:13" ht="30" customHeight="1">
      <c r="A111" s="80"/>
      <c r="B111" s="81"/>
      <c r="C111" s="31" t="s">
        <v>29</v>
      </c>
      <c r="D111" s="32" t="s">
        <v>15</v>
      </c>
      <c r="E111" s="40"/>
      <c r="F111" s="40"/>
      <c r="G111" s="40"/>
      <c r="H111" s="40"/>
      <c r="I111" s="40"/>
      <c r="J111" s="40"/>
      <c r="K111" s="40"/>
      <c r="L111" s="41"/>
      <c r="M111" s="41"/>
    </row>
    <row r="112" spans="1:13" ht="21" customHeight="1">
      <c r="A112" s="80" t="s">
        <v>66</v>
      </c>
      <c r="B112" s="81" t="s">
        <v>35</v>
      </c>
      <c r="C112" s="31" t="s">
        <v>36</v>
      </c>
      <c r="D112" s="31" t="s">
        <v>8</v>
      </c>
      <c r="E112" s="40" t="s">
        <v>9</v>
      </c>
      <c r="F112" s="40"/>
      <c r="G112" s="40"/>
      <c r="H112" s="40"/>
      <c r="I112" s="40"/>
      <c r="J112" s="40"/>
      <c r="K112" s="40"/>
      <c r="L112" s="41" t="s">
        <v>51</v>
      </c>
      <c r="M112" s="41"/>
    </row>
    <row r="113" spans="1:13" ht="27" customHeight="1">
      <c r="A113" s="80"/>
      <c r="B113" s="81"/>
      <c r="C113" s="31" t="s">
        <v>36</v>
      </c>
      <c r="D113" s="32" t="s">
        <v>14</v>
      </c>
      <c r="E113" s="40"/>
      <c r="F113" s="40"/>
      <c r="G113" s="40"/>
      <c r="H113" s="40"/>
      <c r="I113" s="40"/>
      <c r="J113" s="40"/>
      <c r="K113" s="40"/>
      <c r="L113" s="41"/>
      <c r="M113" s="41"/>
    </row>
    <row r="114" spans="1:13" ht="27.75" customHeight="1">
      <c r="A114" s="80"/>
      <c r="B114" s="81"/>
      <c r="C114" s="31" t="s">
        <v>36</v>
      </c>
      <c r="D114" s="32" t="s">
        <v>15</v>
      </c>
      <c r="E114" s="40"/>
      <c r="F114" s="40"/>
      <c r="G114" s="40"/>
      <c r="H114" s="40"/>
      <c r="I114" s="40"/>
      <c r="J114" s="40"/>
      <c r="K114" s="40"/>
      <c r="L114" s="41"/>
      <c r="M114" s="41"/>
    </row>
    <row r="115" spans="1:13" ht="21" customHeight="1">
      <c r="A115" s="80" t="s">
        <v>69</v>
      </c>
      <c r="B115" s="81" t="s">
        <v>37</v>
      </c>
      <c r="C115" s="31" t="s">
        <v>29</v>
      </c>
      <c r="D115" s="31" t="s">
        <v>8</v>
      </c>
      <c r="E115" s="40" t="s">
        <v>9</v>
      </c>
      <c r="F115" s="40"/>
      <c r="G115" s="40"/>
      <c r="H115" s="40"/>
      <c r="I115" s="40"/>
      <c r="J115" s="40"/>
      <c r="K115" s="40"/>
      <c r="L115" s="41" t="s">
        <v>51</v>
      </c>
      <c r="M115" s="41"/>
    </row>
    <row r="116" spans="1:13" ht="24">
      <c r="A116" s="80"/>
      <c r="B116" s="81"/>
      <c r="C116" s="31" t="s">
        <v>29</v>
      </c>
      <c r="D116" s="32" t="s">
        <v>14</v>
      </c>
      <c r="E116" s="40"/>
      <c r="F116" s="40"/>
      <c r="G116" s="40"/>
      <c r="H116" s="40"/>
      <c r="I116" s="40"/>
      <c r="J116" s="40"/>
      <c r="K116" s="40"/>
      <c r="L116" s="41"/>
      <c r="M116" s="41"/>
    </row>
    <row r="117" spans="1:13" ht="25.5" customHeight="1">
      <c r="A117" s="80"/>
      <c r="B117" s="81"/>
      <c r="C117" s="31" t="s">
        <v>29</v>
      </c>
      <c r="D117" s="32" t="s">
        <v>15</v>
      </c>
      <c r="E117" s="40"/>
      <c r="F117" s="40"/>
      <c r="G117" s="40"/>
      <c r="H117" s="40"/>
      <c r="I117" s="40"/>
      <c r="J117" s="40"/>
      <c r="K117" s="40"/>
      <c r="L117" s="41"/>
      <c r="M117" s="41"/>
    </row>
    <row r="118" spans="1:13" ht="17.25" customHeight="1">
      <c r="A118" s="80" t="s">
        <v>70</v>
      </c>
      <c r="B118" s="81" t="s">
        <v>38</v>
      </c>
      <c r="C118" s="31" t="s">
        <v>39</v>
      </c>
      <c r="D118" s="31" t="s">
        <v>8</v>
      </c>
      <c r="E118" s="40" t="s">
        <v>9</v>
      </c>
      <c r="F118" s="40"/>
      <c r="G118" s="40"/>
      <c r="H118" s="40"/>
      <c r="I118" s="40"/>
      <c r="J118" s="40"/>
      <c r="K118" s="40"/>
      <c r="L118" s="41" t="s">
        <v>51</v>
      </c>
      <c r="M118" s="41"/>
    </row>
    <row r="119" spans="1:13" ht="29.25" customHeight="1">
      <c r="A119" s="80"/>
      <c r="B119" s="81"/>
      <c r="C119" s="31" t="s">
        <v>39</v>
      </c>
      <c r="D119" s="32" t="s">
        <v>14</v>
      </c>
      <c r="E119" s="40"/>
      <c r="F119" s="40"/>
      <c r="G119" s="40"/>
      <c r="H119" s="40"/>
      <c r="I119" s="40"/>
      <c r="J119" s="40"/>
      <c r="K119" s="40"/>
      <c r="L119" s="41"/>
      <c r="M119" s="41"/>
    </row>
    <row r="120" spans="1:13" ht="24" customHeight="1">
      <c r="A120" s="80"/>
      <c r="B120" s="81"/>
      <c r="C120" s="31" t="s">
        <v>39</v>
      </c>
      <c r="D120" s="32" t="s">
        <v>15</v>
      </c>
      <c r="E120" s="40"/>
      <c r="F120" s="40"/>
      <c r="G120" s="40"/>
      <c r="H120" s="40"/>
      <c r="I120" s="40"/>
      <c r="J120" s="40"/>
      <c r="K120" s="40"/>
      <c r="L120" s="41"/>
      <c r="M120" s="41"/>
    </row>
    <row r="121" spans="1:13" ht="21.75" customHeight="1">
      <c r="A121" s="80" t="s">
        <v>71</v>
      </c>
      <c r="B121" s="81" t="s">
        <v>40</v>
      </c>
      <c r="C121" s="31" t="s">
        <v>29</v>
      </c>
      <c r="D121" s="31" t="s">
        <v>8</v>
      </c>
      <c r="E121" s="40" t="s">
        <v>9</v>
      </c>
      <c r="F121" s="40"/>
      <c r="G121" s="40"/>
      <c r="H121" s="40"/>
      <c r="I121" s="40"/>
      <c r="J121" s="40"/>
      <c r="K121" s="40"/>
      <c r="L121" s="41" t="s">
        <v>51</v>
      </c>
      <c r="M121" s="41"/>
    </row>
    <row r="122" spans="1:13" ht="25.5" customHeight="1">
      <c r="A122" s="80"/>
      <c r="B122" s="81"/>
      <c r="C122" s="31" t="s">
        <v>29</v>
      </c>
      <c r="D122" s="32" t="s">
        <v>14</v>
      </c>
      <c r="E122" s="40"/>
      <c r="F122" s="40"/>
      <c r="G122" s="40"/>
      <c r="H122" s="40"/>
      <c r="I122" s="40"/>
      <c r="J122" s="40"/>
      <c r="K122" s="40"/>
      <c r="L122" s="41"/>
      <c r="M122" s="41"/>
    </row>
    <row r="123" spans="1:13" ht="42.75" customHeight="1">
      <c r="A123" s="80"/>
      <c r="B123" s="81"/>
      <c r="C123" s="31" t="s">
        <v>29</v>
      </c>
      <c r="D123" s="32" t="s">
        <v>15</v>
      </c>
      <c r="E123" s="40"/>
      <c r="F123" s="40"/>
      <c r="G123" s="40"/>
      <c r="H123" s="40"/>
      <c r="I123" s="40"/>
      <c r="J123" s="40"/>
      <c r="K123" s="40"/>
      <c r="L123" s="41"/>
      <c r="M123" s="41"/>
    </row>
    <row r="124" spans="1:13" ht="21.75" customHeight="1">
      <c r="A124" s="74"/>
      <c r="B124" s="65" t="s">
        <v>127</v>
      </c>
      <c r="C124" s="32" t="s">
        <v>16</v>
      </c>
      <c r="D124" s="32" t="s">
        <v>8</v>
      </c>
      <c r="E124" s="54" t="s">
        <v>9</v>
      </c>
      <c r="F124" s="55"/>
      <c r="G124" s="55"/>
      <c r="H124" s="55"/>
      <c r="I124" s="55"/>
      <c r="J124" s="55"/>
      <c r="K124" s="56"/>
      <c r="L124" s="44"/>
      <c r="M124" s="44"/>
    </row>
    <row r="125" spans="1:13" ht="31.5" customHeight="1">
      <c r="A125" s="75"/>
      <c r="B125" s="66"/>
      <c r="C125" s="32" t="s">
        <v>16</v>
      </c>
      <c r="D125" s="32" t="s">
        <v>14</v>
      </c>
      <c r="E125" s="57"/>
      <c r="F125" s="58"/>
      <c r="G125" s="58"/>
      <c r="H125" s="58"/>
      <c r="I125" s="58"/>
      <c r="J125" s="58"/>
      <c r="K125" s="59"/>
      <c r="L125" s="63"/>
      <c r="M125" s="63"/>
    </row>
    <row r="126" spans="1:13" ht="31.5" customHeight="1">
      <c r="A126" s="76"/>
      <c r="B126" s="67"/>
      <c r="C126" s="32" t="s">
        <v>16</v>
      </c>
      <c r="D126" s="32" t="s">
        <v>15</v>
      </c>
      <c r="E126" s="60"/>
      <c r="F126" s="61"/>
      <c r="G126" s="61"/>
      <c r="H126" s="61"/>
      <c r="I126" s="61"/>
      <c r="J126" s="61"/>
      <c r="K126" s="62"/>
      <c r="L126" s="45"/>
      <c r="M126" s="45"/>
    </row>
    <row r="127" spans="1:13" ht="21" customHeight="1">
      <c r="A127" s="77" t="s">
        <v>131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9"/>
    </row>
    <row r="128" spans="1:13" ht="21" customHeight="1">
      <c r="A128" s="65" t="s">
        <v>27</v>
      </c>
      <c r="B128" s="71" t="s">
        <v>81</v>
      </c>
      <c r="C128" s="31" t="s">
        <v>29</v>
      </c>
      <c r="D128" s="31" t="s">
        <v>8</v>
      </c>
      <c r="E128" s="47" t="s">
        <v>9</v>
      </c>
      <c r="F128" s="48"/>
      <c r="G128" s="48"/>
      <c r="H128" s="48"/>
      <c r="I128" s="48"/>
      <c r="J128" s="48"/>
      <c r="K128" s="49"/>
      <c r="L128" s="42" t="s">
        <v>13</v>
      </c>
      <c r="M128" s="42" t="s">
        <v>161</v>
      </c>
    </row>
    <row r="129" spans="1:13" ht="24">
      <c r="A129" s="66"/>
      <c r="B129" s="72"/>
      <c r="C129" s="31" t="s">
        <v>29</v>
      </c>
      <c r="D129" s="32" t="s">
        <v>14</v>
      </c>
      <c r="E129" s="68"/>
      <c r="F129" s="69"/>
      <c r="G129" s="69"/>
      <c r="H129" s="69"/>
      <c r="I129" s="69"/>
      <c r="J129" s="69"/>
      <c r="K129" s="70"/>
      <c r="L129" s="64"/>
      <c r="M129" s="64"/>
    </row>
    <row r="130" spans="1:13" ht="130.5" customHeight="1">
      <c r="A130" s="67"/>
      <c r="B130" s="73"/>
      <c r="C130" s="31" t="s">
        <v>29</v>
      </c>
      <c r="D130" s="32" t="s">
        <v>15</v>
      </c>
      <c r="E130" s="50"/>
      <c r="F130" s="51"/>
      <c r="G130" s="51"/>
      <c r="H130" s="51"/>
      <c r="I130" s="51"/>
      <c r="J130" s="51"/>
      <c r="K130" s="52"/>
      <c r="L130" s="43"/>
      <c r="M130" s="43"/>
    </row>
    <row r="131" spans="1:13" ht="24.75" customHeight="1">
      <c r="A131" s="40" t="s">
        <v>1</v>
      </c>
      <c r="B131" s="41" t="s">
        <v>25</v>
      </c>
      <c r="C131" s="31" t="s">
        <v>29</v>
      </c>
      <c r="D131" s="31" t="s">
        <v>8</v>
      </c>
      <c r="E131" s="40" t="s">
        <v>9</v>
      </c>
      <c r="F131" s="40"/>
      <c r="G131" s="40"/>
      <c r="H131" s="40"/>
      <c r="I131" s="40"/>
      <c r="J131" s="40"/>
      <c r="K131" s="40"/>
      <c r="L131" s="41" t="s">
        <v>13</v>
      </c>
      <c r="M131" s="41"/>
    </row>
    <row r="132" spans="1:13" ht="34.5" customHeight="1">
      <c r="A132" s="40"/>
      <c r="B132" s="41"/>
      <c r="C132" s="31" t="s">
        <v>29</v>
      </c>
      <c r="D132" s="32" t="s">
        <v>14</v>
      </c>
      <c r="E132" s="40"/>
      <c r="F132" s="40"/>
      <c r="G132" s="40"/>
      <c r="H132" s="40"/>
      <c r="I132" s="40"/>
      <c r="J132" s="40"/>
      <c r="K132" s="40"/>
      <c r="L132" s="41"/>
      <c r="M132" s="41"/>
    </row>
    <row r="133" spans="1:13" ht="48.75" customHeight="1">
      <c r="A133" s="40"/>
      <c r="B133" s="41"/>
      <c r="C133" s="31" t="s">
        <v>29</v>
      </c>
      <c r="D133" s="32" t="s">
        <v>15</v>
      </c>
      <c r="E133" s="40"/>
      <c r="F133" s="40"/>
      <c r="G133" s="40"/>
      <c r="H133" s="40"/>
      <c r="I133" s="40"/>
      <c r="J133" s="40"/>
      <c r="K133" s="40"/>
      <c r="L133" s="41"/>
      <c r="M133" s="41"/>
    </row>
    <row r="134" spans="1:13" ht="23.25" customHeight="1">
      <c r="A134" s="40" t="s">
        <v>6</v>
      </c>
      <c r="B134" s="41" t="s">
        <v>26</v>
      </c>
      <c r="C134" s="31" t="s">
        <v>29</v>
      </c>
      <c r="D134" s="31" t="s">
        <v>8</v>
      </c>
      <c r="E134" s="40" t="s">
        <v>9</v>
      </c>
      <c r="F134" s="40"/>
      <c r="G134" s="40"/>
      <c r="H134" s="40"/>
      <c r="I134" s="40"/>
      <c r="J134" s="40"/>
      <c r="K134" s="40"/>
      <c r="L134" s="41" t="s">
        <v>13</v>
      </c>
      <c r="M134" s="41"/>
    </row>
    <row r="135" spans="1:13" ht="23.25" customHeight="1">
      <c r="A135" s="40"/>
      <c r="B135" s="41"/>
      <c r="C135" s="31" t="s">
        <v>29</v>
      </c>
      <c r="D135" s="32" t="s">
        <v>14</v>
      </c>
      <c r="E135" s="40"/>
      <c r="F135" s="40"/>
      <c r="G135" s="40"/>
      <c r="H135" s="40"/>
      <c r="I135" s="40"/>
      <c r="J135" s="40"/>
      <c r="K135" s="40"/>
      <c r="L135" s="41"/>
      <c r="M135" s="41"/>
    </row>
    <row r="136" spans="1:13" ht="33.75" customHeight="1">
      <c r="A136" s="40"/>
      <c r="B136" s="41"/>
      <c r="C136" s="31" t="s">
        <v>29</v>
      </c>
      <c r="D136" s="32" t="s">
        <v>15</v>
      </c>
      <c r="E136" s="40"/>
      <c r="F136" s="40"/>
      <c r="G136" s="40"/>
      <c r="H136" s="40"/>
      <c r="I136" s="40"/>
      <c r="J136" s="40"/>
      <c r="K136" s="40"/>
      <c r="L136" s="41"/>
      <c r="M136" s="41"/>
    </row>
    <row r="137" spans="1:13" ht="18" customHeight="1">
      <c r="A137" s="44" t="s">
        <v>7</v>
      </c>
      <c r="B137" s="42" t="s">
        <v>52</v>
      </c>
      <c r="C137" s="31" t="s">
        <v>29</v>
      </c>
      <c r="D137" s="31" t="s">
        <v>8</v>
      </c>
      <c r="E137" s="47" t="s">
        <v>9</v>
      </c>
      <c r="F137" s="48"/>
      <c r="G137" s="48"/>
      <c r="H137" s="48"/>
      <c r="I137" s="48"/>
      <c r="J137" s="48"/>
      <c r="K137" s="49"/>
      <c r="L137" s="42" t="s">
        <v>13</v>
      </c>
      <c r="M137" s="42"/>
    </row>
    <row r="138" spans="1:13" ht="24">
      <c r="A138" s="63"/>
      <c r="B138" s="64"/>
      <c r="C138" s="31" t="s">
        <v>29</v>
      </c>
      <c r="D138" s="32" t="s">
        <v>14</v>
      </c>
      <c r="E138" s="68"/>
      <c r="F138" s="69"/>
      <c r="G138" s="69"/>
      <c r="H138" s="69"/>
      <c r="I138" s="69"/>
      <c r="J138" s="69"/>
      <c r="K138" s="70"/>
      <c r="L138" s="64"/>
      <c r="M138" s="64"/>
    </row>
    <row r="139" spans="1:13" ht="34.5" customHeight="1">
      <c r="A139" s="45"/>
      <c r="B139" s="43"/>
      <c r="C139" s="31" t="s">
        <v>29</v>
      </c>
      <c r="D139" s="32" t="s">
        <v>15</v>
      </c>
      <c r="E139" s="50"/>
      <c r="F139" s="51"/>
      <c r="G139" s="51"/>
      <c r="H139" s="51"/>
      <c r="I139" s="51"/>
      <c r="J139" s="51"/>
      <c r="K139" s="52"/>
      <c r="L139" s="43"/>
      <c r="M139" s="43"/>
    </row>
    <row r="140" spans="1:13" ht="21" customHeight="1">
      <c r="A140" s="38" t="s">
        <v>24</v>
      </c>
      <c r="B140" s="39" t="s">
        <v>72</v>
      </c>
      <c r="C140" s="31" t="s">
        <v>29</v>
      </c>
      <c r="D140" s="31" t="s">
        <v>8</v>
      </c>
      <c r="E140" s="40" t="s">
        <v>9</v>
      </c>
      <c r="F140" s="40"/>
      <c r="G140" s="40"/>
      <c r="H140" s="40"/>
      <c r="I140" s="40"/>
      <c r="J140" s="40"/>
      <c r="K140" s="40"/>
      <c r="L140" s="42" t="s">
        <v>13</v>
      </c>
      <c r="M140" s="42" t="s">
        <v>155</v>
      </c>
    </row>
    <row r="141" spans="1:13" ht="29.25" customHeight="1">
      <c r="A141" s="38"/>
      <c r="B141" s="39"/>
      <c r="C141" s="31" t="s">
        <v>29</v>
      </c>
      <c r="D141" s="32" t="s">
        <v>14</v>
      </c>
      <c r="E141" s="40"/>
      <c r="F141" s="40"/>
      <c r="G141" s="40"/>
      <c r="H141" s="40"/>
      <c r="I141" s="40"/>
      <c r="J141" s="40"/>
      <c r="K141" s="40"/>
      <c r="L141" s="64"/>
      <c r="M141" s="64"/>
    </row>
    <row r="142" spans="1:13" ht="44.25" customHeight="1">
      <c r="A142" s="38"/>
      <c r="B142" s="39"/>
      <c r="C142" s="31" t="s">
        <v>29</v>
      </c>
      <c r="D142" s="32" t="s">
        <v>15</v>
      </c>
      <c r="E142" s="40"/>
      <c r="F142" s="40"/>
      <c r="G142" s="40"/>
      <c r="H142" s="40"/>
      <c r="I142" s="40"/>
      <c r="J142" s="40"/>
      <c r="K142" s="40"/>
      <c r="L142" s="43"/>
      <c r="M142" s="43"/>
    </row>
    <row r="143" spans="1:13" ht="20.25" customHeight="1">
      <c r="A143" s="40" t="s">
        <v>17</v>
      </c>
      <c r="B143" s="41" t="s">
        <v>73</v>
      </c>
      <c r="C143" s="31" t="s">
        <v>29</v>
      </c>
      <c r="D143" s="31" t="s">
        <v>8</v>
      </c>
      <c r="E143" s="40" t="s">
        <v>9</v>
      </c>
      <c r="F143" s="40"/>
      <c r="G143" s="40"/>
      <c r="H143" s="40"/>
      <c r="I143" s="40"/>
      <c r="J143" s="40"/>
      <c r="K143" s="40"/>
      <c r="L143" s="42" t="s">
        <v>13</v>
      </c>
      <c r="M143" s="41"/>
    </row>
    <row r="144" spans="1:13" ht="26.25" customHeight="1">
      <c r="A144" s="40"/>
      <c r="B144" s="41"/>
      <c r="C144" s="31" t="s">
        <v>29</v>
      </c>
      <c r="D144" s="32" t="s">
        <v>14</v>
      </c>
      <c r="E144" s="40"/>
      <c r="F144" s="40"/>
      <c r="G144" s="40"/>
      <c r="H144" s="40"/>
      <c r="I144" s="40"/>
      <c r="J144" s="40"/>
      <c r="K144" s="40"/>
      <c r="L144" s="64"/>
      <c r="M144" s="41"/>
    </row>
    <row r="145" spans="1:13" ht="25.5" customHeight="1">
      <c r="A145" s="40"/>
      <c r="B145" s="41"/>
      <c r="C145" s="31" t="s">
        <v>29</v>
      </c>
      <c r="D145" s="32" t="s">
        <v>15</v>
      </c>
      <c r="E145" s="40"/>
      <c r="F145" s="40"/>
      <c r="G145" s="40"/>
      <c r="H145" s="40"/>
      <c r="I145" s="40"/>
      <c r="J145" s="40"/>
      <c r="K145" s="40"/>
      <c r="L145" s="43"/>
      <c r="M145" s="41"/>
    </row>
    <row r="146" spans="1:13" ht="21.75" customHeight="1">
      <c r="A146" s="40" t="s">
        <v>47</v>
      </c>
      <c r="B146" s="41" t="s">
        <v>74</v>
      </c>
      <c r="C146" s="31" t="s">
        <v>29</v>
      </c>
      <c r="D146" s="31" t="s">
        <v>8</v>
      </c>
      <c r="E146" s="40" t="s">
        <v>9</v>
      </c>
      <c r="F146" s="40"/>
      <c r="G146" s="40"/>
      <c r="H146" s="40"/>
      <c r="I146" s="40"/>
      <c r="J146" s="40"/>
      <c r="K146" s="40"/>
      <c r="L146" s="42" t="s">
        <v>13</v>
      </c>
      <c r="M146" s="41"/>
    </row>
    <row r="147" spans="1:13" ht="30" customHeight="1">
      <c r="A147" s="40"/>
      <c r="B147" s="41"/>
      <c r="C147" s="31" t="s">
        <v>29</v>
      </c>
      <c r="D147" s="32" t="s">
        <v>14</v>
      </c>
      <c r="E147" s="40"/>
      <c r="F147" s="40"/>
      <c r="G147" s="40"/>
      <c r="H147" s="40"/>
      <c r="I147" s="40"/>
      <c r="J147" s="40"/>
      <c r="K147" s="40"/>
      <c r="L147" s="64"/>
      <c r="M147" s="41"/>
    </row>
    <row r="148" spans="1:13" ht="30.75" customHeight="1">
      <c r="A148" s="40"/>
      <c r="B148" s="41"/>
      <c r="C148" s="31" t="s">
        <v>29</v>
      </c>
      <c r="D148" s="32" t="s">
        <v>15</v>
      </c>
      <c r="E148" s="40"/>
      <c r="F148" s="40"/>
      <c r="G148" s="40"/>
      <c r="H148" s="40"/>
      <c r="I148" s="40"/>
      <c r="J148" s="40"/>
      <c r="K148" s="40"/>
      <c r="L148" s="43"/>
      <c r="M148" s="41"/>
    </row>
    <row r="149" spans="1:13" ht="19.5" customHeight="1">
      <c r="A149" s="65" t="s">
        <v>60</v>
      </c>
      <c r="B149" s="39" t="s">
        <v>75</v>
      </c>
      <c r="C149" s="31" t="s">
        <v>29</v>
      </c>
      <c r="D149" s="31" t="s">
        <v>8</v>
      </c>
      <c r="E149" s="40" t="s">
        <v>9</v>
      </c>
      <c r="F149" s="40"/>
      <c r="G149" s="40"/>
      <c r="H149" s="40"/>
      <c r="I149" s="40"/>
      <c r="J149" s="40"/>
      <c r="K149" s="40"/>
      <c r="L149" s="42" t="s">
        <v>13</v>
      </c>
      <c r="M149" s="42" t="s">
        <v>156</v>
      </c>
    </row>
    <row r="150" spans="1:13" ht="27.75" customHeight="1">
      <c r="A150" s="66"/>
      <c r="B150" s="39"/>
      <c r="C150" s="31" t="s">
        <v>29</v>
      </c>
      <c r="D150" s="32" t="s">
        <v>14</v>
      </c>
      <c r="E150" s="40"/>
      <c r="F150" s="40"/>
      <c r="G150" s="40"/>
      <c r="H150" s="40"/>
      <c r="I150" s="40"/>
      <c r="J150" s="40"/>
      <c r="K150" s="40"/>
      <c r="L150" s="64"/>
      <c r="M150" s="64"/>
    </row>
    <row r="151" spans="1:13" ht="64.5" customHeight="1">
      <c r="A151" s="67"/>
      <c r="B151" s="39"/>
      <c r="C151" s="31" t="s">
        <v>29</v>
      </c>
      <c r="D151" s="32" t="s">
        <v>15</v>
      </c>
      <c r="E151" s="40"/>
      <c r="F151" s="40"/>
      <c r="G151" s="40"/>
      <c r="H151" s="40"/>
      <c r="I151" s="40"/>
      <c r="J151" s="40"/>
      <c r="K151" s="40"/>
      <c r="L151" s="43"/>
      <c r="M151" s="43"/>
    </row>
    <row r="152" spans="1:13" ht="18" customHeight="1">
      <c r="A152" s="40" t="s">
        <v>61</v>
      </c>
      <c r="B152" s="41" t="s">
        <v>76</v>
      </c>
      <c r="C152" s="31" t="s">
        <v>29</v>
      </c>
      <c r="D152" s="31" t="s">
        <v>8</v>
      </c>
      <c r="E152" s="40" t="s">
        <v>9</v>
      </c>
      <c r="F152" s="40"/>
      <c r="G152" s="40"/>
      <c r="H152" s="40"/>
      <c r="I152" s="40"/>
      <c r="J152" s="40"/>
      <c r="K152" s="40"/>
      <c r="L152" s="42" t="s">
        <v>13</v>
      </c>
      <c r="M152" s="40"/>
    </row>
    <row r="153" spans="1:13" ht="30.75" customHeight="1">
      <c r="A153" s="40"/>
      <c r="B153" s="41"/>
      <c r="C153" s="31" t="s">
        <v>29</v>
      </c>
      <c r="D153" s="32" t="s">
        <v>14</v>
      </c>
      <c r="E153" s="40"/>
      <c r="F153" s="40"/>
      <c r="G153" s="40"/>
      <c r="H153" s="40"/>
      <c r="I153" s="40"/>
      <c r="J153" s="40"/>
      <c r="K153" s="40"/>
      <c r="L153" s="64"/>
      <c r="M153" s="40"/>
    </row>
    <row r="154" spans="1:13" ht="24">
      <c r="A154" s="40"/>
      <c r="B154" s="41"/>
      <c r="C154" s="31" t="s">
        <v>29</v>
      </c>
      <c r="D154" s="32" t="s">
        <v>15</v>
      </c>
      <c r="E154" s="40"/>
      <c r="F154" s="40"/>
      <c r="G154" s="40"/>
      <c r="H154" s="40"/>
      <c r="I154" s="40"/>
      <c r="J154" s="40"/>
      <c r="K154" s="40"/>
      <c r="L154" s="43"/>
      <c r="M154" s="40"/>
    </row>
    <row r="155" spans="1:13" ht="22.5" customHeight="1">
      <c r="A155" s="44" t="s">
        <v>62</v>
      </c>
      <c r="B155" s="41" t="s">
        <v>139</v>
      </c>
      <c r="C155" s="31" t="s">
        <v>29</v>
      </c>
      <c r="D155" s="31" t="s">
        <v>8</v>
      </c>
      <c r="E155" s="40" t="s">
        <v>9</v>
      </c>
      <c r="F155" s="40"/>
      <c r="G155" s="40"/>
      <c r="H155" s="40"/>
      <c r="I155" s="40"/>
      <c r="J155" s="40"/>
      <c r="K155" s="40"/>
      <c r="L155" s="42" t="s">
        <v>13</v>
      </c>
      <c r="M155" s="40"/>
    </row>
    <row r="156" spans="1:13" ht="24">
      <c r="A156" s="63"/>
      <c r="B156" s="41"/>
      <c r="C156" s="31" t="s">
        <v>29</v>
      </c>
      <c r="D156" s="32" t="s">
        <v>14</v>
      </c>
      <c r="E156" s="40"/>
      <c r="F156" s="40"/>
      <c r="G156" s="40"/>
      <c r="H156" s="40"/>
      <c r="I156" s="40"/>
      <c r="J156" s="40"/>
      <c r="K156" s="40"/>
      <c r="L156" s="64"/>
      <c r="M156" s="40"/>
    </row>
    <row r="157" spans="1:13" ht="24">
      <c r="A157" s="45"/>
      <c r="B157" s="41"/>
      <c r="C157" s="31" t="s">
        <v>29</v>
      </c>
      <c r="D157" s="32" t="s">
        <v>15</v>
      </c>
      <c r="E157" s="40"/>
      <c r="F157" s="40"/>
      <c r="G157" s="40"/>
      <c r="H157" s="40"/>
      <c r="I157" s="40"/>
      <c r="J157" s="40"/>
      <c r="K157" s="40"/>
      <c r="L157" s="43"/>
      <c r="M157" s="40"/>
    </row>
    <row r="158" spans="1:13" ht="23.25" customHeight="1">
      <c r="A158" s="40"/>
      <c r="B158" s="38" t="s">
        <v>128</v>
      </c>
      <c r="C158" s="32" t="s">
        <v>16</v>
      </c>
      <c r="D158" s="32" t="s">
        <v>8</v>
      </c>
      <c r="E158" s="54" t="s">
        <v>9</v>
      </c>
      <c r="F158" s="55"/>
      <c r="G158" s="55"/>
      <c r="H158" s="55"/>
      <c r="I158" s="55"/>
      <c r="J158" s="55"/>
      <c r="K158" s="56"/>
      <c r="L158" s="44"/>
      <c r="M158" s="44"/>
    </row>
    <row r="159" spans="1:13" ht="24">
      <c r="A159" s="40"/>
      <c r="B159" s="38"/>
      <c r="C159" s="32" t="s">
        <v>16</v>
      </c>
      <c r="D159" s="32" t="s">
        <v>14</v>
      </c>
      <c r="E159" s="57"/>
      <c r="F159" s="58"/>
      <c r="G159" s="58"/>
      <c r="H159" s="58"/>
      <c r="I159" s="58"/>
      <c r="J159" s="58"/>
      <c r="K159" s="59"/>
      <c r="L159" s="63"/>
      <c r="M159" s="63"/>
    </row>
    <row r="160" spans="1:13" ht="27.75" customHeight="1">
      <c r="A160" s="40"/>
      <c r="B160" s="38"/>
      <c r="C160" s="32" t="s">
        <v>16</v>
      </c>
      <c r="D160" s="32" t="s">
        <v>15</v>
      </c>
      <c r="E160" s="60"/>
      <c r="F160" s="61"/>
      <c r="G160" s="61"/>
      <c r="H160" s="61"/>
      <c r="I160" s="61"/>
      <c r="J160" s="61"/>
      <c r="K160" s="62"/>
      <c r="L160" s="45"/>
      <c r="M160" s="45"/>
    </row>
    <row r="161" spans="1:13" ht="25.5" customHeight="1">
      <c r="A161" s="38" t="s">
        <v>134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5" ht="25.5" customHeight="1">
      <c r="A162" s="38" t="s">
        <v>27</v>
      </c>
      <c r="B162" s="39" t="s">
        <v>90</v>
      </c>
      <c r="C162" s="31" t="s">
        <v>29</v>
      </c>
      <c r="D162" s="32" t="s">
        <v>8</v>
      </c>
      <c r="E162" s="2">
        <f>E163+E164</f>
        <v>694</v>
      </c>
      <c r="F162" s="18">
        <f aca="true" t="shared" si="20" ref="F162:K162">F163+F164</f>
        <v>3030.4</v>
      </c>
      <c r="G162" s="2">
        <f t="shared" si="20"/>
        <v>600</v>
      </c>
      <c r="H162" s="2">
        <f t="shared" si="20"/>
        <v>736.6</v>
      </c>
      <c r="I162" s="18">
        <f t="shared" si="20"/>
        <v>542.7</v>
      </c>
      <c r="J162" s="18">
        <f t="shared" si="20"/>
        <v>564.1</v>
      </c>
      <c r="K162" s="18">
        <f t="shared" si="20"/>
        <v>587</v>
      </c>
      <c r="L162" s="41" t="s">
        <v>137</v>
      </c>
      <c r="M162" s="41" t="s">
        <v>150</v>
      </c>
      <c r="N162" s="20"/>
      <c r="O162" s="21"/>
    </row>
    <row r="163" spans="1:15" ht="25.5" customHeight="1">
      <c r="A163" s="38"/>
      <c r="B163" s="39"/>
      <c r="C163" s="31" t="s">
        <v>29</v>
      </c>
      <c r="D163" s="32" t="s">
        <v>14</v>
      </c>
      <c r="E163" s="2">
        <f>E171</f>
        <v>595</v>
      </c>
      <c r="F163" s="18">
        <f aca="true" t="shared" si="21" ref="F163:K164">F171</f>
        <v>2132</v>
      </c>
      <c r="G163" s="2">
        <f t="shared" si="21"/>
        <v>543</v>
      </c>
      <c r="H163" s="2">
        <f t="shared" si="21"/>
        <v>478</v>
      </c>
      <c r="I163" s="18">
        <f t="shared" si="21"/>
        <v>356</v>
      </c>
      <c r="J163" s="18">
        <f t="shared" si="21"/>
        <v>370</v>
      </c>
      <c r="K163" s="18">
        <f t="shared" si="21"/>
        <v>385</v>
      </c>
      <c r="L163" s="41"/>
      <c r="M163" s="41"/>
      <c r="N163" s="20"/>
      <c r="O163" s="21"/>
    </row>
    <row r="164" spans="1:15" ht="237.75" customHeight="1">
      <c r="A164" s="38"/>
      <c r="B164" s="39"/>
      <c r="C164" s="31" t="s">
        <v>29</v>
      </c>
      <c r="D164" s="32" t="s">
        <v>15</v>
      </c>
      <c r="E164" s="2">
        <f>E172</f>
        <v>99</v>
      </c>
      <c r="F164" s="18">
        <f t="shared" si="21"/>
        <v>898.4</v>
      </c>
      <c r="G164" s="2">
        <f t="shared" si="21"/>
        <v>57</v>
      </c>
      <c r="H164" s="2">
        <f t="shared" si="21"/>
        <v>258.6</v>
      </c>
      <c r="I164" s="18">
        <f t="shared" si="21"/>
        <v>186.7</v>
      </c>
      <c r="J164" s="18">
        <f t="shared" si="21"/>
        <v>194.1</v>
      </c>
      <c r="K164" s="18">
        <f t="shared" si="21"/>
        <v>202</v>
      </c>
      <c r="L164" s="41"/>
      <c r="M164" s="41"/>
      <c r="N164" s="20"/>
      <c r="O164" s="21"/>
    </row>
    <row r="165" spans="1:15" ht="25.5" customHeight="1">
      <c r="A165" s="40" t="s">
        <v>1</v>
      </c>
      <c r="B165" s="41" t="s">
        <v>82</v>
      </c>
      <c r="C165" s="31" t="s">
        <v>29</v>
      </c>
      <c r="D165" s="32" t="s">
        <v>8</v>
      </c>
      <c r="E165" s="40" t="s">
        <v>93</v>
      </c>
      <c r="F165" s="40"/>
      <c r="G165" s="40"/>
      <c r="H165" s="40"/>
      <c r="I165" s="40"/>
      <c r="J165" s="40"/>
      <c r="K165" s="40"/>
      <c r="L165" s="41" t="s">
        <v>137</v>
      </c>
      <c r="M165" s="41" t="s">
        <v>149</v>
      </c>
      <c r="N165" s="22"/>
      <c r="O165" s="15"/>
    </row>
    <row r="166" spans="1:13" ht="25.5" customHeight="1">
      <c r="A166" s="40"/>
      <c r="B166" s="41"/>
      <c r="C166" s="31"/>
      <c r="D166" s="32" t="s">
        <v>14</v>
      </c>
      <c r="E166" s="40"/>
      <c r="F166" s="40"/>
      <c r="G166" s="40"/>
      <c r="H166" s="40"/>
      <c r="I166" s="40"/>
      <c r="J166" s="40"/>
      <c r="K166" s="40"/>
      <c r="L166" s="41"/>
      <c r="M166" s="41"/>
    </row>
    <row r="167" spans="1:13" ht="48" customHeight="1">
      <c r="A167" s="40"/>
      <c r="B167" s="41"/>
      <c r="C167" s="31" t="s">
        <v>29</v>
      </c>
      <c r="D167" s="32" t="s">
        <v>15</v>
      </c>
      <c r="E167" s="40"/>
      <c r="F167" s="40"/>
      <c r="G167" s="40"/>
      <c r="H167" s="40"/>
      <c r="I167" s="40"/>
      <c r="J167" s="40"/>
      <c r="K167" s="40"/>
      <c r="L167" s="41"/>
      <c r="M167" s="41"/>
    </row>
    <row r="168" spans="1:13" ht="25.5" customHeight="1">
      <c r="A168" s="40" t="s">
        <v>6</v>
      </c>
      <c r="B168" s="53" t="s">
        <v>91</v>
      </c>
      <c r="C168" s="31" t="s">
        <v>29</v>
      </c>
      <c r="D168" s="32" t="s">
        <v>8</v>
      </c>
      <c r="E168" s="47" t="s">
        <v>93</v>
      </c>
      <c r="F168" s="48"/>
      <c r="G168" s="48"/>
      <c r="H168" s="48"/>
      <c r="I168" s="48"/>
      <c r="J168" s="48"/>
      <c r="K168" s="49"/>
      <c r="L168" s="42" t="s">
        <v>137</v>
      </c>
      <c r="M168" s="41"/>
    </row>
    <row r="169" spans="1:17" ht="105.75" customHeight="1">
      <c r="A169" s="40"/>
      <c r="B169" s="41"/>
      <c r="C169" s="31" t="s">
        <v>29</v>
      </c>
      <c r="D169" s="32" t="s">
        <v>15</v>
      </c>
      <c r="E169" s="50"/>
      <c r="F169" s="51"/>
      <c r="G169" s="51"/>
      <c r="H169" s="51"/>
      <c r="I169" s="51"/>
      <c r="J169" s="51"/>
      <c r="K169" s="52"/>
      <c r="L169" s="43"/>
      <c r="M169" s="41"/>
      <c r="Q169" s="36"/>
    </row>
    <row r="170" spans="1:15" ht="25.5" customHeight="1">
      <c r="A170" s="40" t="s">
        <v>7</v>
      </c>
      <c r="B170" s="41" t="s">
        <v>83</v>
      </c>
      <c r="C170" s="31" t="s">
        <v>29</v>
      </c>
      <c r="D170" s="32" t="s">
        <v>8</v>
      </c>
      <c r="E170" s="9">
        <f>SUM(E171:E172)</f>
        <v>694</v>
      </c>
      <c r="F170" s="35">
        <f>SUM(F171:F172)</f>
        <v>3030.4</v>
      </c>
      <c r="G170" s="9">
        <f>G171+G172</f>
        <v>600</v>
      </c>
      <c r="H170" s="9">
        <f>H171+H172</f>
        <v>736.6</v>
      </c>
      <c r="I170" s="35">
        <f>I171+I172</f>
        <v>542.7</v>
      </c>
      <c r="J170" s="35">
        <f>J171+J172</f>
        <v>564.1</v>
      </c>
      <c r="K170" s="35">
        <f>K171+K172</f>
        <v>587</v>
      </c>
      <c r="L170" s="41" t="s">
        <v>137</v>
      </c>
      <c r="M170" s="41"/>
      <c r="N170" s="23"/>
      <c r="O170" s="24"/>
    </row>
    <row r="171" spans="1:15" ht="25.5" customHeight="1">
      <c r="A171" s="40"/>
      <c r="B171" s="41"/>
      <c r="C171" s="31" t="s">
        <v>29</v>
      </c>
      <c r="D171" s="32" t="s">
        <v>14</v>
      </c>
      <c r="E171" s="9">
        <v>595</v>
      </c>
      <c r="F171" s="35">
        <f>SUM(G171:K171)</f>
        <v>2132</v>
      </c>
      <c r="G171" s="9">
        <v>543</v>
      </c>
      <c r="H171" s="9">
        <v>478</v>
      </c>
      <c r="I171" s="35">
        <v>356</v>
      </c>
      <c r="J171" s="35">
        <v>370</v>
      </c>
      <c r="K171" s="35">
        <v>385</v>
      </c>
      <c r="L171" s="41"/>
      <c r="M171" s="41"/>
      <c r="N171" s="23"/>
      <c r="O171" s="24"/>
    </row>
    <row r="172" spans="1:15" ht="42" customHeight="1">
      <c r="A172" s="40"/>
      <c r="B172" s="41"/>
      <c r="C172" s="31" t="s">
        <v>29</v>
      </c>
      <c r="D172" s="32" t="s">
        <v>15</v>
      </c>
      <c r="E172" s="9">
        <v>99</v>
      </c>
      <c r="F172" s="35">
        <f>SUM(G172:K172)</f>
        <v>898.4</v>
      </c>
      <c r="G172" s="9">
        <v>57</v>
      </c>
      <c r="H172" s="9">
        <v>258.6</v>
      </c>
      <c r="I172" s="35">
        <v>186.7</v>
      </c>
      <c r="J172" s="35">
        <v>194.1</v>
      </c>
      <c r="K172" s="35">
        <v>202</v>
      </c>
      <c r="L172" s="41"/>
      <c r="M172" s="41"/>
      <c r="N172" s="23"/>
      <c r="O172" s="24"/>
    </row>
    <row r="173" spans="1:13" ht="25.5" customHeight="1">
      <c r="A173" s="38" t="s">
        <v>24</v>
      </c>
      <c r="B173" s="39" t="s">
        <v>140</v>
      </c>
      <c r="C173" s="31" t="s">
        <v>29</v>
      </c>
      <c r="D173" s="32" t="s">
        <v>8</v>
      </c>
      <c r="E173" s="47" t="s">
        <v>84</v>
      </c>
      <c r="F173" s="48"/>
      <c r="G173" s="48"/>
      <c r="H173" s="48"/>
      <c r="I173" s="48"/>
      <c r="J173" s="48"/>
      <c r="K173" s="49"/>
      <c r="L173" s="42" t="s">
        <v>137</v>
      </c>
      <c r="M173" s="41" t="s">
        <v>162</v>
      </c>
    </row>
    <row r="174" spans="1:13" ht="63.75" customHeight="1">
      <c r="A174" s="38"/>
      <c r="B174" s="39"/>
      <c r="C174" s="31" t="s">
        <v>29</v>
      </c>
      <c r="D174" s="32" t="s">
        <v>135</v>
      </c>
      <c r="E174" s="50"/>
      <c r="F174" s="51"/>
      <c r="G174" s="51"/>
      <c r="H174" s="51"/>
      <c r="I174" s="51"/>
      <c r="J174" s="51"/>
      <c r="K174" s="52"/>
      <c r="L174" s="43"/>
      <c r="M174" s="41"/>
    </row>
    <row r="175" spans="1:13" ht="25.5" customHeight="1">
      <c r="A175" s="40" t="s">
        <v>17</v>
      </c>
      <c r="B175" s="41" t="s">
        <v>141</v>
      </c>
      <c r="C175" s="31" t="s">
        <v>29</v>
      </c>
      <c r="D175" s="32" t="s">
        <v>8</v>
      </c>
      <c r="E175" s="47" t="s">
        <v>84</v>
      </c>
      <c r="F175" s="48"/>
      <c r="G175" s="48"/>
      <c r="H175" s="48"/>
      <c r="I175" s="48"/>
      <c r="J175" s="48"/>
      <c r="K175" s="49"/>
      <c r="L175" s="42" t="s">
        <v>137</v>
      </c>
      <c r="M175" s="41"/>
    </row>
    <row r="176" spans="1:13" ht="51" customHeight="1">
      <c r="A176" s="40"/>
      <c r="B176" s="41"/>
      <c r="C176" s="31" t="s">
        <v>29</v>
      </c>
      <c r="D176" s="32" t="s">
        <v>135</v>
      </c>
      <c r="E176" s="50"/>
      <c r="F176" s="51"/>
      <c r="G176" s="51"/>
      <c r="H176" s="51"/>
      <c r="I176" s="51"/>
      <c r="J176" s="51"/>
      <c r="K176" s="52"/>
      <c r="L176" s="43"/>
      <c r="M176" s="41"/>
    </row>
    <row r="177" spans="1:13" ht="25.5" customHeight="1">
      <c r="A177" s="38" t="s">
        <v>60</v>
      </c>
      <c r="B177" s="39" t="s">
        <v>92</v>
      </c>
      <c r="C177" s="31" t="s">
        <v>29</v>
      </c>
      <c r="D177" s="32" t="s">
        <v>8</v>
      </c>
      <c r="E177" s="47" t="s">
        <v>84</v>
      </c>
      <c r="F177" s="48"/>
      <c r="G177" s="48"/>
      <c r="H177" s="48"/>
      <c r="I177" s="48"/>
      <c r="J177" s="48"/>
      <c r="K177" s="49"/>
      <c r="L177" s="42" t="s">
        <v>137</v>
      </c>
      <c r="M177" s="41" t="s">
        <v>157</v>
      </c>
    </row>
    <row r="178" spans="1:13" ht="42" customHeight="1">
      <c r="A178" s="38"/>
      <c r="B178" s="39"/>
      <c r="C178" s="31" t="s">
        <v>29</v>
      </c>
      <c r="D178" s="32" t="s">
        <v>135</v>
      </c>
      <c r="E178" s="50"/>
      <c r="F178" s="51"/>
      <c r="G178" s="51"/>
      <c r="H178" s="51"/>
      <c r="I178" s="51"/>
      <c r="J178" s="51"/>
      <c r="K178" s="52"/>
      <c r="L178" s="43"/>
      <c r="M178" s="41"/>
    </row>
    <row r="179" spans="1:13" ht="25.5" customHeight="1">
      <c r="A179" s="40" t="s">
        <v>61</v>
      </c>
      <c r="B179" s="41" t="s">
        <v>142</v>
      </c>
      <c r="C179" s="31" t="s">
        <v>29</v>
      </c>
      <c r="D179" s="32" t="s">
        <v>8</v>
      </c>
      <c r="E179" s="47" t="s">
        <v>84</v>
      </c>
      <c r="F179" s="48"/>
      <c r="G179" s="48"/>
      <c r="H179" s="48"/>
      <c r="I179" s="48"/>
      <c r="J179" s="48"/>
      <c r="K179" s="49"/>
      <c r="L179" s="42" t="s">
        <v>137</v>
      </c>
      <c r="M179" s="41"/>
    </row>
    <row r="180" spans="1:13" ht="50.25" customHeight="1">
      <c r="A180" s="40"/>
      <c r="B180" s="41"/>
      <c r="C180" s="31" t="s">
        <v>29</v>
      </c>
      <c r="D180" s="32" t="s">
        <v>135</v>
      </c>
      <c r="E180" s="50"/>
      <c r="F180" s="51"/>
      <c r="G180" s="51"/>
      <c r="H180" s="51"/>
      <c r="I180" s="51"/>
      <c r="J180" s="51"/>
      <c r="K180" s="52"/>
      <c r="L180" s="43"/>
      <c r="M180" s="41"/>
    </row>
    <row r="181" spans="1:13" ht="24.75" customHeight="1">
      <c r="A181" s="38" t="s">
        <v>63</v>
      </c>
      <c r="B181" s="39" t="s">
        <v>143</v>
      </c>
      <c r="C181" s="31" t="s">
        <v>29</v>
      </c>
      <c r="D181" s="32" t="s">
        <v>8</v>
      </c>
      <c r="E181" s="2">
        <f>E183</f>
        <v>146</v>
      </c>
      <c r="F181" s="2">
        <f>G181+H181+I181+J181+K181</f>
        <v>979</v>
      </c>
      <c r="G181" s="2">
        <f aca="true" t="shared" si="22" ref="G181:K182">G183</f>
        <v>161</v>
      </c>
      <c r="H181" s="2">
        <f t="shared" si="22"/>
        <v>177</v>
      </c>
      <c r="I181" s="2">
        <f t="shared" si="22"/>
        <v>194</v>
      </c>
      <c r="J181" s="2">
        <f t="shared" si="22"/>
        <v>213</v>
      </c>
      <c r="K181" s="2">
        <f t="shared" si="22"/>
        <v>234</v>
      </c>
      <c r="L181" s="42" t="s">
        <v>137</v>
      </c>
      <c r="M181" s="42" t="s">
        <v>151</v>
      </c>
    </row>
    <row r="182" spans="1:13" ht="41.25" customHeight="1">
      <c r="A182" s="38"/>
      <c r="B182" s="39"/>
      <c r="C182" s="31" t="s">
        <v>29</v>
      </c>
      <c r="D182" s="32" t="s">
        <v>135</v>
      </c>
      <c r="E182" s="2">
        <f>E184</f>
        <v>146</v>
      </c>
      <c r="F182" s="2">
        <f>G182+H182+I182+J182+K182</f>
        <v>979</v>
      </c>
      <c r="G182" s="2">
        <f t="shared" si="22"/>
        <v>161</v>
      </c>
      <c r="H182" s="2">
        <f t="shared" si="22"/>
        <v>177</v>
      </c>
      <c r="I182" s="2">
        <f t="shared" si="22"/>
        <v>194</v>
      </c>
      <c r="J182" s="2">
        <f t="shared" si="22"/>
        <v>213</v>
      </c>
      <c r="K182" s="2">
        <f t="shared" si="22"/>
        <v>234</v>
      </c>
      <c r="L182" s="43"/>
      <c r="M182" s="43"/>
    </row>
    <row r="183" spans="1:13" ht="25.5" customHeight="1">
      <c r="A183" s="46" t="s">
        <v>85</v>
      </c>
      <c r="B183" s="41" t="s">
        <v>86</v>
      </c>
      <c r="C183" s="31" t="s">
        <v>29</v>
      </c>
      <c r="D183" s="32" t="s">
        <v>8</v>
      </c>
      <c r="E183" s="2">
        <v>146</v>
      </c>
      <c r="F183" s="9">
        <v>979</v>
      </c>
      <c r="G183" s="9">
        <v>161</v>
      </c>
      <c r="H183" s="9">
        <v>177</v>
      </c>
      <c r="I183" s="9">
        <v>194</v>
      </c>
      <c r="J183" s="9">
        <v>213</v>
      </c>
      <c r="K183" s="9">
        <v>234</v>
      </c>
      <c r="L183" s="42" t="s">
        <v>137</v>
      </c>
      <c r="M183" s="41"/>
    </row>
    <row r="184" spans="1:13" ht="56.25" customHeight="1">
      <c r="A184" s="46"/>
      <c r="B184" s="41"/>
      <c r="C184" s="31" t="s">
        <v>29</v>
      </c>
      <c r="D184" s="32" t="s">
        <v>135</v>
      </c>
      <c r="E184" s="9">
        <v>146</v>
      </c>
      <c r="F184" s="9">
        <v>979</v>
      </c>
      <c r="G184" s="9">
        <v>161</v>
      </c>
      <c r="H184" s="9">
        <v>177</v>
      </c>
      <c r="I184" s="9">
        <v>194</v>
      </c>
      <c r="J184" s="9">
        <v>213</v>
      </c>
      <c r="K184" s="9">
        <v>234</v>
      </c>
      <c r="L184" s="43"/>
      <c r="M184" s="41"/>
    </row>
    <row r="185" spans="1:13" ht="31.5" customHeight="1">
      <c r="A185" s="38">
        <v>5</v>
      </c>
      <c r="B185" s="39" t="s">
        <v>95</v>
      </c>
      <c r="C185" s="31" t="s">
        <v>29</v>
      </c>
      <c r="D185" s="32" t="s">
        <v>8</v>
      </c>
      <c r="E185" s="2">
        <f aca="true" t="shared" si="23" ref="E185:K185">E186</f>
        <v>0</v>
      </c>
      <c r="F185" s="18">
        <f t="shared" si="23"/>
        <v>239751.00000000003</v>
      </c>
      <c r="G185" s="2">
        <f t="shared" si="23"/>
        <v>8309</v>
      </c>
      <c r="H185" s="2">
        <f t="shared" si="23"/>
        <v>54936</v>
      </c>
      <c r="I185" s="18">
        <f t="shared" si="23"/>
        <v>57296</v>
      </c>
      <c r="J185" s="18">
        <f t="shared" si="23"/>
        <v>59605</v>
      </c>
      <c r="K185" s="18">
        <f t="shared" si="23"/>
        <v>59605</v>
      </c>
      <c r="L185" s="41" t="s">
        <v>136</v>
      </c>
      <c r="M185" s="42" t="s">
        <v>87</v>
      </c>
    </row>
    <row r="186" spans="1:13" ht="31.5" customHeight="1">
      <c r="A186" s="38"/>
      <c r="B186" s="39"/>
      <c r="C186" s="31" t="s">
        <v>29</v>
      </c>
      <c r="D186" s="32" t="s">
        <v>15</v>
      </c>
      <c r="E186" s="2">
        <f aca="true" t="shared" si="24" ref="E186:K186">E188+E190</f>
        <v>0</v>
      </c>
      <c r="F186" s="18">
        <f t="shared" si="24"/>
        <v>239751.00000000003</v>
      </c>
      <c r="G186" s="2">
        <f t="shared" si="24"/>
        <v>8309</v>
      </c>
      <c r="H186" s="2">
        <f t="shared" si="24"/>
        <v>54936</v>
      </c>
      <c r="I186" s="18">
        <f t="shared" si="24"/>
        <v>57296</v>
      </c>
      <c r="J186" s="18">
        <f t="shared" si="24"/>
        <v>59605</v>
      </c>
      <c r="K186" s="18">
        <f t="shared" si="24"/>
        <v>59605</v>
      </c>
      <c r="L186" s="41"/>
      <c r="M186" s="43"/>
    </row>
    <row r="187" spans="1:13" ht="42.75" customHeight="1">
      <c r="A187" s="40" t="s">
        <v>68</v>
      </c>
      <c r="B187" s="39" t="s">
        <v>59</v>
      </c>
      <c r="C187" s="31" t="s">
        <v>29</v>
      </c>
      <c r="D187" s="32" t="s">
        <v>8</v>
      </c>
      <c r="E187" s="2">
        <f>E188</f>
        <v>0</v>
      </c>
      <c r="F187" s="18">
        <f>G187+H187+I187+J187+K187</f>
        <v>169114.55000000002</v>
      </c>
      <c r="G187" s="2">
        <f>G188</f>
        <v>6689</v>
      </c>
      <c r="H187" s="2">
        <f>H188</f>
        <v>41205</v>
      </c>
      <c r="I187" s="18">
        <f>I188</f>
        <v>40406.85</v>
      </c>
      <c r="J187" s="18">
        <f>J188</f>
        <v>40406.85</v>
      </c>
      <c r="K187" s="18">
        <f>K188</f>
        <v>40406.85</v>
      </c>
      <c r="L187" s="41" t="s">
        <v>136</v>
      </c>
      <c r="M187" s="42"/>
    </row>
    <row r="188" spans="1:13" ht="56.25" customHeight="1">
      <c r="A188" s="40"/>
      <c r="B188" s="41"/>
      <c r="C188" s="31" t="s">
        <v>29</v>
      </c>
      <c r="D188" s="32" t="s">
        <v>15</v>
      </c>
      <c r="E188" s="2">
        <v>0</v>
      </c>
      <c r="F188" s="18">
        <f>G188+H188+I188+J188+K188</f>
        <v>169114.55000000002</v>
      </c>
      <c r="G188" s="2">
        <v>6689</v>
      </c>
      <c r="H188" s="2">
        <v>41205</v>
      </c>
      <c r="I188" s="18">
        <v>40406.85</v>
      </c>
      <c r="J188" s="18">
        <v>40406.85</v>
      </c>
      <c r="K188" s="18">
        <v>40406.85</v>
      </c>
      <c r="L188" s="41"/>
      <c r="M188" s="43"/>
    </row>
    <row r="189" spans="1:13" ht="46.5" customHeight="1">
      <c r="A189" s="44" t="s">
        <v>94</v>
      </c>
      <c r="B189" s="42" t="s">
        <v>58</v>
      </c>
      <c r="C189" s="31" t="s">
        <v>29</v>
      </c>
      <c r="D189" s="32" t="s">
        <v>8</v>
      </c>
      <c r="E189" s="2">
        <f aca="true" t="shared" si="25" ref="E189:K189">E190</f>
        <v>0</v>
      </c>
      <c r="F189" s="18">
        <f t="shared" si="25"/>
        <v>70636.45000000001</v>
      </c>
      <c r="G189" s="2">
        <f t="shared" si="25"/>
        <v>1620</v>
      </c>
      <c r="H189" s="2">
        <f t="shared" si="25"/>
        <v>13731</v>
      </c>
      <c r="I189" s="18">
        <f t="shared" si="25"/>
        <v>16889.15</v>
      </c>
      <c r="J189" s="18">
        <f t="shared" si="25"/>
        <v>19198.15</v>
      </c>
      <c r="K189" s="18">
        <f t="shared" si="25"/>
        <v>19198.15</v>
      </c>
      <c r="L189" s="42" t="s">
        <v>136</v>
      </c>
      <c r="M189" s="42"/>
    </row>
    <row r="190" spans="1:13" ht="58.5" customHeight="1">
      <c r="A190" s="45"/>
      <c r="B190" s="43"/>
      <c r="C190" s="31" t="s">
        <v>29</v>
      </c>
      <c r="D190" s="32" t="s">
        <v>15</v>
      </c>
      <c r="E190" s="2">
        <v>0</v>
      </c>
      <c r="F190" s="18">
        <f>G190+H190+I190+J190+K190</f>
        <v>70636.45000000001</v>
      </c>
      <c r="G190" s="2">
        <v>1620</v>
      </c>
      <c r="H190" s="2">
        <v>13731</v>
      </c>
      <c r="I190" s="18">
        <v>16889.15</v>
      </c>
      <c r="J190" s="18">
        <v>19198.15</v>
      </c>
      <c r="K190" s="18">
        <v>19198.15</v>
      </c>
      <c r="L190" s="43"/>
      <c r="M190" s="43"/>
    </row>
    <row r="191" spans="1:13" ht="25.5" customHeight="1">
      <c r="A191" s="38">
        <v>6</v>
      </c>
      <c r="B191" s="39" t="s">
        <v>145</v>
      </c>
      <c r="C191" s="31" t="s">
        <v>29</v>
      </c>
      <c r="D191" s="32" t="s">
        <v>8</v>
      </c>
      <c r="E191" s="2">
        <f>E192</f>
        <v>15920</v>
      </c>
      <c r="F191" s="2">
        <f aca="true" t="shared" si="26" ref="F191:K191">F192</f>
        <v>14176</v>
      </c>
      <c r="G191" s="2">
        <f t="shared" si="26"/>
        <v>14176</v>
      </c>
      <c r="H191" s="2">
        <f t="shared" si="26"/>
        <v>0</v>
      </c>
      <c r="I191" s="2">
        <f t="shared" si="26"/>
        <v>0</v>
      </c>
      <c r="J191" s="2">
        <f t="shared" si="26"/>
        <v>0</v>
      </c>
      <c r="K191" s="2">
        <f t="shared" si="26"/>
        <v>0</v>
      </c>
      <c r="L191" s="42" t="s">
        <v>136</v>
      </c>
      <c r="M191" s="41" t="s">
        <v>158</v>
      </c>
    </row>
    <row r="192" spans="1:13" ht="69.75" customHeight="1">
      <c r="A192" s="38"/>
      <c r="B192" s="39"/>
      <c r="C192" s="31" t="s">
        <v>29</v>
      </c>
      <c r="D192" s="32" t="s">
        <v>15</v>
      </c>
      <c r="E192" s="2">
        <f>E194+E196</f>
        <v>15920</v>
      </c>
      <c r="F192" s="2">
        <f>G192+H192+I192+J192+K192</f>
        <v>14176</v>
      </c>
      <c r="G192" s="2">
        <f>G194+G196</f>
        <v>14176</v>
      </c>
      <c r="H192" s="2">
        <f>H194+H196</f>
        <v>0</v>
      </c>
      <c r="I192" s="2">
        <f>I194+I196</f>
        <v>0</v>
      </c>
      <c r="J192" s="2">
        <f>J194+J196</f>
        <v>0</v>
      </c>
      <c r="K192" s="2">
        <f>K194+K196</f>
        <v>0</v>
      </c>
      <c r="L192" s="43"/>
      <c r="M192" s="39"/>
    </row>
    <row r="193" spans="1:13" ht="25.5" customHeight="1">
      <c r="A193" s="40" t="s">
        <v>88</v>
      </c>
      <c r="B193" s="41" t="s">
        <v>18</v>
      </c>
      <c r="C193" s="31" t="s">
        <v>29</v>
      </c>
      <c r="D193" s="32" t="s">
        <v>8</v>
      </c>
      <c r="E193" s="2">
        <f>E194</f>
        <v>15920</v>
      </c>
      <c r="F193" s="2">
        <f aca="true" t="shared" si="27" ref="F193:K193">F194</f>
        <v>14176</v>
      </c>
      <c r="G193" s="2">
        <f t="shared" si="27"/>
        <v>14176</v>
      </c>
      <c r="H193" s="2">
        <f t="shared" si="27"/>
        <v>0</v>
      </c>
      <c r="I193" s="2">
        <f t="shared" si="27"/>
        <v>0</v>
      </c>
      <c r="J193" s="2">
        <f t="shared" si="27"/>
        <v>0</v>
      </c>
      <c r="K193" s="2">
        <f t="shared" si="27"/>
        <v>0</v>
      </c>
      <c r="L193" s="42" t="s">
        <v>136</v>
      </c>
      <c r="M193" s="42"/>
    </row>
    <row r="194" spans="1:13" ht="54" customHeight="1">
      <c r="A194" s="40"/>
      <c r="B194" s="41"/>
      <c r="C194" s="31" t="s">
        <v>29</v>
      </c>
      <c r="D194" s="32" t="s">
        <v>15</v>
      </c>
      <c r="E194" s="2">
        <v>15920</v>
      </c>
      <c r="F194" s="2">
        <f>SUM(G194:K194)</f>
        <v>14176</v>
      </c>
      <c r="G194" s="2">
        <v>14176</v>
      </c>
      <c r="H194" s="2">
        <v>0</v>
      </c>
      <c r="I194" s="2">
        <v>0</v>
      </c>
      <c r="J194" s="2">
        <v>0</v>
      </c>
      <c r="K194" s="2">
        <v>0</v>
      </c>
      <c r="L194" s="43"/>
      <c r="M194" s="43"/>
    </row>
    <row r="195" spans="1:13" ht="35.25" customHeight="1">
      <c r="A195" s="40" t="s">
        <v>89</v>
      </c>
      <c r="B195" s="41" t="s">
        <v>19</v>
      </c>
      <c r="C195" s="31" t="s">
        <v>29</v>
      </c>
      <c r="D195" s="32" t="s">
        <v>8</v>
      </c>
      <c r="E195" s="2">
        <v>0</v>
      </c>
      <c r="F195" s="2">
        <f aca="true" t="shared" si="28" ref="F195:K195">F196</f>
        <v>0</v>
      </c>
      <c r="G195" s="2">
        <v>0</v>
      </c>
      <c r="H195" s="2">
        <f t="shared" si="28"/>
        <v>0</v>
      </c>
      <c r="I195" s="2">
        <f t="shared" si="28"/>
        <v>0</v>
      </c>
      <c r="J195" s="2">
        <f t="shared" si="28"/>
        <v>0</v>
      </c>
      <c r="K195" s="2">
        <f t="shared" si="28"/>
        <v>0</v>
      </c>
      <c r="L195" s="42" t="s">
        <v>136</v>
      </c>
      <c r="M195" s="42"/>
    </row>
    <row r="196" spans="1:13" ht="44.25" customHeight="1">
      <c r="A196" s="40"/>
      <c r="B196" s="41"/>
      <c r="C196" s="31" t="s">
        <v>29</v>
      </c>
      <c r="D196" s="32" t="s">
        <v>15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9">
        <v>0</v>
      </c>
      <c r="L196" s="43"/>
      <c r="M196" s="43"/>
    </row>
    <row r="197" spans="1:13" ht="25.5" customHeight="1">
      <c r="A197" s="38"/>
      <c r="B197" s="38" t="s">
        <v>129</v>
      </c>
      <c r="C197" s="31" t="s">
        <v>29</v>
      </c>
      <c r="D197" s="32" t="s">
        <v>8</v>
      </c>
      <c r="E197" s="6">
        <f aca="true" t="shared" si="29" ref="E197:K197">E198+E199+E200</f>
        <v>16760</v>
      </c>
      <c r="F197" s="25">
        <f>F198+F199+F200</f>
        <v>257936.4</v>
      </c>
      <c r="G197" s="6">
        <f t="shared" si="29"/>
        <v>23246</v>
      </c>
      <c r="H197" s="6">
        <f t="shared" si="29"/>
        <v>55849.6</v>
      </c>
      <c r="I197" s="25">
        <f t="shared" si="29"/>
        <v>58032.7</v>
      </c>
      <c r="J197" s="25">
        <f t="shared" si="29"/>
        <v>60382.1</v>
      </c>
      <c r="K197" s="25">
        <f t="shared" si="29"/>
        <v>60426</v>
      </c>
      <c r="L197" s="39"/>
      <c r="M197" s="39"/>
    </row>
    <row r="198" spans="1:13" ht="25.5" customHeight="1">
      <c r="A198" s="38"/>
      <c r="B198" s="38"/>
      <c r="C198" s="31" t="s">
        <v>29</v>
      </c>
      <c r="D198" s="32" t="s">
        <v>14</v>
      </c>
      <c r="E198" s="6">
        <f>E163</f>
        <v>595</v>
      </c>
      <c r="F198" s="25">
        <f aca="true" t="shared" si="30" ref="F198:F203">G198+H198+I198+J198+K198</f>
        <v>2132</v>
      </c>
      <c r="G198" s="6">
        <f>G163</f>
        <v>543</v>
      </c>
      <c r="H198" s="6">
        <f>H163</f>
        <v>478</v>
      </c>
      <c r="I198" s="25">
        <f>I163</f>
        <v>356</v>
      </c>
      <c r="J198" s="25">
        <f>J163</f>
        <v>370</v>
      </c>
      <c r="K198" s="25">
        <f>K163</f>
        <v>385</v>
      </c>
      <c r="L198" s="39"/>
      <c r="M198" s="39"/>
    </row>
    <row r="199" spans="1:14" ht="25.5" customHeight="1">
      <c r="A199" s="38"/>
      <c r="B199" s="38"/>
      <c r="C199" s="31" t="s">
        <v>29</v>
      </c>
      <c r="D199" s="32" t="s">
        <v>15</v>
      </c>
      <c r="E199" s="6">
        <f>E164+E192+E186</f>
        <v>16019</v>
      </c>
      <c r="F199" s="25">
        <f t="shared" si="30"/>
        <v>254825.4</v>
      </c>
      <c r="G199" s="6">
        <f>G164+G192+G186</f>
        <v>22542</v>
      </c>
      <c r="H199" s="6">
        <f>H164+H192+H186</f>
        <v>55194.6</v>
      </c>
      <c r="I199" s="25">
        <f>I164+I192+I186</f>
        <v>57482.7</v>
      </c>
      <c r="J199" s="25">
        <f>J164+J192+J186</f>
        <v>59799.1</v>
      </c>
      <c r="K199" s="25">
        <f>K164+K192+K186</f>
        <v>59807</v>
      </c>
      <c r="L199" s="39"/>
      <c r="M199" s="39"/>
      <c r="N199" s="36"/>
    </row>
    <row r="200" spans="1:13" ht="47.25" customHeight="1">
      <c r="A200" s="38"/>
      <c r="B200" s="38"/>
      <c r="C200" s="31" t="s">
        <v>29</v>
      </c>
      <c r="D200" s="32" t="s">
        <v>135</v>
      </c>
      <c r="E200" s="6">
        <f>E182</f>
        <v>146</v>
      </c>
      <c r="F200" s="6">
        <f t="shared" si="30"/>
        <v>979</v>
      </c>
      <c r="G200" s="6">
        <f>G182</f>
        <v>161</v>
      </c>
      <c r="H200" s="6">
        <f>H182</f>
        <v>177</v>
      </c>
      <c r="I200" s="6">
        <f>I182</f>
        <v>194</v>
      </c>
      <c r="J200" s="6">
        <f>J182</f>
        <v>213</v>
      </c>
      <c r="K200" s="6">
        <f>K182</f>
        <v>234</v>
      </c>
      <c r="L200" s="39"/>
      <c r="M200" s="39"/>
    </row>
    <row r="201" spans="1:13" ht="23.25" customHeight="1">
      <c r="A201" s="38"/>
      <c r="B201" s="38" t="s">
        <v>45</v>
      </c>
      <c r="C201" s="32" t="s">
        <v>29</v>
      </c>
      <c r="D201" s="32" t="s">
        <v>8</v>
      </c>
      <c r="E201" s="10">
        <f>E202+E203+E205+E204</f>
        <v>48748.03</v>
      </c>
      <c r="F201" s="26">
        <f>G201+H201+I201+J201+K201</f>
        <v>326622.92</v>
      </c>
      <c r="G201" s="10">
        <f>G202+G203+G205+G204</f>
        <v>43102.79</v>
      </c>
      <c r="H201" s="10">
        <f>H202+H203+H205+H204</f>
        <v>73333.87</v>
      </c>
      <c r="I201" s="26">
        <f>I202+I203+I205+I204</f>
        <v>69814.51999999999</v>
      </c>
      <c r="J201" s="26">
        <f>J202+J203+J205+J204</f>
        <v>70163.92</v>
      </c>
      <c r="K201" s="26">
        <f>K202+K203+K205+K204</f>
        <v>70207.82</v>
      </c>
      <c r="L201" s="39"/>
      <c r="M201" s="39"/>
    </row>
    <row r="202" spans="1:13" ht="24">
      <c r="A202" s="38"/>
      <c r="B202" s="38"/>
      <c r="C202" s="32" t="s">
        <v>29</v>
      </c>
      <c r="D202" s="32" t="s">
        <v>14</v>
      </c>
      <c r="E202" s="10">
        <f>E42+E88+E198</f>
        <v>2842.05</v>
      </c>
      <c r="F202" s="26">
        <f t="shared" si="30"/>
        <v>13360.92</v>
      </c>
      <c r="G202" s="10">
        <f aca="true" t="shared" si="31" ref="G202:K203">G42+G88+G198</f>
        <v>3086.4900000000002</v>
      </c>
      <c r="H202" s="10">
        <f>H42+H88+H198</f>
        <v>2317.9700000000003</v>
      </c>
      <c r="I202" s="26">
        <f t="shared" si="31"/>
        <v>2637.82</v>
      </c>
      <c r="J202" s="26">
        <f t="shared" si="31"/>
        <v>2651.82</v>
      </c>
      <c r="K202" s="26">
        <f t="shared" si="31"/>
        <v>2666.82</v>
      </c>
      <c r="L202" s="39"/>
      <c r="M202" s="39"/>
    </row>
    <row r="203" spans="1:13" ht="24">
      <c r="A203" s="38"/>
      <c r="B203" s="38"/>
      <c r="C203" s="32" t="s">
        <v>29</v>
      </c>
      <c r="D203" s="32" t="s">
        <v>15</v>
      </c>
      <c r="E203" s="10">
        <f>E43+E89+E199</f>
        <v>20610.3</v>
      </c>
      <c r="F203" s="26">
        <f t="shared" si="30"/>
        <v>268281</v>
      </c>
      <c r="G203" s="10">
        <f>G43+G89+G199</f>
        <v>27733.3</v>
      </c>
      <c r="H203" s="10">
        <f t="shared" si="31"/>
        <v>58958.9</v>
      </c>
      <c r="I203" s="26">
        <f t="shared" si="31"/>
        <v>58982.7</v>
      </c>
      <c r="J203" s="26">
        <f t="shared" si="31"/>
        <v>61299.1</v>
      </c>
      <c r="K203" s="26">
        <f t="shared" si="31"/>
        <v>61307</v>
      </c>
      <c r="L203" s="39"/>
      <c r="M203" s="39"/>
    </row>
    <row r="204" spans="1:13" ht="24.75" customHeight="1">
      <c r="A204" s="38"/>
      <c r="B204" s="38"/>
      <c r="C204" s="32" t="s">
        <v>23</v>
      </c>
      <c r="D204" s="32" t="s">
        <v>135</v>
      </c>
      <c r="E204" s="10">
        <f>E200</f>
        <v>146</v>
      </c>
      <c r="F204" s="10">
        <f>G204+H204+I204+J204+K204</f>
        <v>979</v>
      </c>
      <c r="G204" s="10">
        <f>G200</f>
        <v>161</v>
      </c>
      <c r="H204" s="10">
        <f>H200</f>
        <v>177</v>
      </c>
      <c r="I204" s="10">
        <f>I200</f>
        <v>194</v>
      </c>
      <c r="J204" s="10">
        <f>J200</f>
        <v>213</v>
      </c>
      <c r="K204" s="10">
        <f>K200</f>
        <v>234</v>
      </c>
      <c r="L204" s="39"/>
      <c r="M204" s="39"/>
    </row>
    <row r="205" spans="1:13" ht="24.75" customHeight="1">
      <c r="A205" s="38"/>
      <c r="B205" s="38"/>
      <c r="C205" s="32" t="s">
        <v>20</v>
      </c>
      <c r="D205" s="32" t="s">
        <v>2</v>
      </c>
      <c r="E205" s="10">
        <f>E44</f>
        <v>25149.68</v>
      </c>
      <c r="F205" s="10">
        <f>G205+H205+I205+J205+K205</f>
        <v>44002</v>
      </c>
      <c r="G205" s="10">
        <f>G44</f>
        <v>12122</v>
      </c>
      <c r="H205" s="10">
        <f>H44</f>
        <v>11880</v>
      </c>
      <c r="I205" s="10">
        <f>I44</f>
        <v>8000</v>
      </c>
      <c r="J205" s="10">
        <f>J44</f>
        <v>6000</v>
      </c>
      <c r="K205" s="10">
        <f>K44</f>
        <v>6000</v>
      </c>
      <c r="L205" s="39"/>
      <c r="M205" s="39"/>
    </row>
    <row r="206" spans="1:13" ht="24.75" customHeight="1">
      <c r="A206" s="14"/>
      <c r="B206" s="14"/>
      <c r="C206" s="15"/>
      <c r="D206" s="15"/>
      <c r="E206" s="16"/>
      <c r="F206" s="16"/>
      <c r="G206" s="16"/>
      <c r="H206" s="16"/>
      <c r="I206" s="16"/>
      <c r="J206" s="16"/>
      <c r="K206" s="16"/>
      <c r="L206" s="17"/>
      <c r="M206" s="37" t="s">
        <v>147</v>
      </c>
    </row>
    <row r="207" spans="1:13" ht="24.75" customHeight="1">
      <c r="A207" s="14"/>
      <c r="B207" s="14"/>
      <c r="C207" s="15"/>
      <c r="D207" s="15"/>
      <c r="E207" s="16"/>
      <c r="F207" s="16"/>
      <c r="G207" s="16"/>
      <c r="H207" s="16"/>
      <c r="I207" s="16"/>
      <c r="J207" s="16"/>
      <c r="K207" s="16"/>
      <c r="L207" s="17"/>
      <c r="M207" s="17"/>
    </row>
    <row r="208" spans="1:13" ht="24.75" customHeight="1">
      <c r="A208" s="14"/>
      <c r="B208" s="14"/>
      <c r="C208" s="15"/>
      <c r="D208" s="15"/>
      <c r="E208" s="16"/>
      <c r="F208" s="16"/>
      <c r="G208" s="16"/>
      <c r="H208" s="16"/>
      <c r="I208" s="16"/>
      <c r="J208" s="16"/>
      <c r="K208" s="16"/>
      <c r="L208" s="17"/>
      <c r="M208" s="17"/>
    </row>
    <row r="210" ht="12">
      <c r="M210" s="13"/>
    </row>
    <row r="211" spans="5:11" ht="12">
      <c r="E211" s="3"/>
      <c r="F211" s="3"/>
      <c r="G211" s="3"/>
      <c r="H211" s="3"/>
      <c r="I211" s="3"/>
      <c r="J211" s="3"/>
      <c r="K211" s="3"/>
    </row>
    <row r="213" spans="5:11" ht="12">
      <c r="E213" s="3"/>
      <c r="F213" s="3"/>
      <c r="G213" s="3"/>
      <c r="H213" s="3"/>
      <c r="I213" s="3"/>
      <c r="J213" s="3"/>
      <c r="K213" s="3"/>
    </row>
  </sheetData>
  <sheetProtection/>
  <mergeCells count="348">
    <mergeCell ref="J1:O1"/>
    <mergeCell ref="A13:A15"/>
    <mergeCell ref="B13:B15"/>
    <mergeCell ref="C13:C15"/>
    <mergeCell ref="L13:L15"/>
    <mergeCell ref="M13:M15"/>
    <mergeCell ref="A9:A10"/>
    <mergeCell ref="J3:M3"/>
    <mergeCell ref="J4:M4"/>
    <mergeCell ref="J5:M5"/>
    <mergeCell ref="J6:M6"/>
    <mergeCell ref="J7:M7"/>
    <mergeCell ref="G9:K9"/>
    <mergeCell ref="L9:L10"/>
    <mergeCell ref="M9:M10"/>
    <mergeCell ref="A8:M8"/>
    <mergeCell ref="B9:B10"/>
    <mergeCell ref="A16:A18"/>
    <mergeCell ref="B16:B18"/>
    <mergeCell ref="C16:C18"/>
    <mergeCell ref="L16:L18"/>
    <mergeCell ref="M16:M18"/>
    <mergeCell ref="C9:C10"/>
    <mergeCell ref="D9:D10"/>
    <mergeCell ref="E9:E10"/>
    <mergeCell ref="F9:F10"/>
    <mergeCell ref="A12:M12"/>
    <mergeCell ref="A19:A21"/>
    <mergeCell ref="B19:B21"/>
    <mergeCell ref="L19:L21"/>
    <mergeCell ref="M19:M21"/>
    <mergeCell ref="A22:A24"/>
    <mergeCell ref="B22:B24"/>
    <mergeCell ref="L22:L24"/>
    <mergeCell ref="M22:M24"/>
    <mergeCell ref="A25:A26"/>
    <mergeCell ref="B25:B26"/>
    <mergeCell ref="L25:L26"/>
    <mergeCell ref="M25:M26"/>
    <mergeCell ref="A27:A28"/>
    <mergeCell ref="B27:B28"/>
    <mergeCell ref="L27:L28"/>
    <mergeCell ref="M27:M30"/>
    <mergeCell ref="A29:A30"/>
    <mergeCell ref="B29:B30"/>
    <mergeCell ref="L29:L30"/>
    <mergeCell ref="A31:A32"/>
    <mergeCell ref="B31:B32"/>
    <mergeCell ref="L31:L32"/>
    <mergeCell ref="A33:A34"/>
    <mergeCell ref="B33:B34"/>
    <mergeCell ref="H33:K34"/>
    <mergeCell ref="L33:L34"/>
    <mergeCell ref="M33:M34"/>
    <mergeCell ref="A35:A36"/>
    <mergeCell ref="B35:B36"/>
    <mergeCell ref="H35:K36"/>
    <mergeCell ref="L35:L36"/>
    <mergeCell ref="M35:M36"/>
    <mergeCell ref="A37:A38"/>
    <mergeCell ref="B37:B38"/>
    <mergeCell ref="E37:K38"/>
    <mergeCell ref="L37:L38"/>
    <mergeCell ref="M37:M38"/>
    <mergeCell ref="A39:A40"/>
    <mergeCell ref="B39:B40"/>
    <mergeCell ref="E39:K39"/>
    <mergeCell ref="L39:L40"/>
    <mergeCell ref="M39:M40"/>
    <mergeCell ref="A41:A44"/>
    <mergeCell ref="B41:B44"/>
    <mergeCell ref="L41:L44"/>
    <mergeCell ref="M41:M44"/>
    <mergeCell ref="A45:M45"/>
    <mergeCell ref="A46:A48"/>
    <mergeCell ref="B46:B48"/>
    <mergeCell ref="L46:L48"/>
    <mergeCell ref="M46:M48"/>
    <mergeCell ref="A49:A51"/>
    <mergeCell ref="B49:B51"/>
    <mergeCell ref="L49:L51"/>
    <mergeCell ref="M49:M51"/>
    <mergeCell ref="A52:A53"/>
    <mergeCell ref="B52:B53"/>
    <mergeCell ref="L52:L53"/>
    <mergeCell ref="M52:M53"/>
    <mergeCell ref="A54:A55"/>
    <mergeCell ref="B54:B55"/>
    <mergeCell ref="L54:L55"/>
    <mergeCell ref="M54:M55"/>
    <mergeCell ref="A56:A57"/>
    <mergeCell ref="B56:B57"/>
    <mergeCell ref="L56:L57"/>
    <mergeCell ref="M56:M57"/>
    <mergeCell ref="A58:A59"/>
    <mergeCell ref="B58:B59"/>
    <mergeCell ref="L58:L59"/>
    <mergeCell ref="M58:M59"/>
    <mergeCell ref="A60:A61"/>
    <mergeCell ref="B60:B61"/>
    <mergeCell ref="L60:L61"/>
    <mergeCell ref="M60:M61"/>
    <mergeCell ref="A62:A63"/>
    <mergeCell ref="B62:B63"/>
    <mergeCell ref="L62:L63"/>
    <mergeCell ref="M62:M63"/>
    <mergeCell ref="A64:A65"/>
    <mergeCell ref="B64:B65"/>
    <mergeCell ref="L64:L65"/>
    <mergeCell ref="M64:M65"/>
    <mergeCell ref="A66:A68"/>
    <mergeCell ref="B66:B68"/>
    <mergeCell ref="L66:L68"/>
    <mergeCell ref="M66:M68"/>
    <mergeCell ref="A69:A70"/>
    <mergeCell ref="B69:B70"/>
    <mergeCell ref="L69:L70"/>
    <mergeCell ref="M69:M70"/>
    <mergeCell ref="E68:K68"/>
    <mergeCell ref="A71:A72"/>
    <mergeCell ref="B71:B72"/>
    <mergeCell ref="L71:L72"/>
    <mergeCell ref="M71:M72"/>
    <mergeCell ref="A73:A74"/>
    <mergeCell ref="B73:B74"/>
    <mergeCell ref="E73:K74"/>
    <mergeCell ref="L73:L74"/>
    <mergeCell ref="M73:M74"/>
    <mergeCell ref="A75:A77"/>
    <mergeCell ref="B75:B77"/>
    <mergeCell ref="E75:K77"/>
    <mergeCell ref="L75:L77"/>
    <mergeCell ref="M75:M77"/>
    <mergeCell ref="A78:A80"/>
    <mergeCell ref="B78:B80"/>
    <mergeCell ref="E78:K80"/>
    <mergeCell ref="L78:L80"/>
    <mergeCell ref="M78:M80"/>
    <mergeCell ref="A81:A83"/>
    <mergeCell ref="B81:B83"/>
    <mergeCell ref="E81:K83"/>
    <mergeCell ref="L81:L83"/>
    <mergeCell ref="M81:M83"/>
    <mergeCell ref="A84:A86"/>
    <mergeCell ref="B84:B86"/>
    <mergeCell ref="E84:K86"/>
    <mergeCell ref="L84:L86"/>
    <mergeCell ref="M84:M86"/>
    <mergeCell ref="A87:A89"/>
    <mergeCell ref="B87:B89"/>
    <mergeCell ref="L87:L89"/>
    <mergeCell ref="M87:M89"/>
    <mergeCell ref="A90:M90"/>
    <mergeCell ref="A91:A93"/>
    <mergeCell ref="B91:B93"/>
    <mergeCell ref="E91:K93"/>
    <mergeCell ref="L91:L93"/>
    <mergeCell ref="M91:M93"/>
    <mergeCell ref="A94:A96"/>
    <mergeCell ref="B94:B96"/>
    <mergeCell ref="E94:K96"/>
    <mergeCell ref="L94:L96"/>
    <mergeCell ref="M94:M96"/>
    <mergeCell ref="A97:A99"/>
    <mergeCell ref="B97:B99"/>
    <mergeCell ref="E97:K99"/>
    <mergeCell ref="L97:L99"/>
    <mergeCell ref="M97:M99"/>
    <mergeCell ref="A100:A102"/>
    <mergeCell ref="B100:B102"/>
    <mergeCell ref="E100:K102"/>
    <mergeCell ref="L100:L102"/>
    <mergeCell ref="M100:M102"/>
    <mergeCell ref="A103:A105"/>
    <mergeCell ref="B103:B105"/>
    <mergeCell ref="E103:K105"/>
    <mergeCell ref="L103:L105"/>
    <mergeCell ref="M103:M105"/>
    <mergeCell ref="A106:A108"/>
    <mergeCell ref="B106:B108"/>
    <mergeCell ref="E106:K108"/>
    <mergeCell ref="L106:L108"/>
    <mergeCell ref="M106:M108"/>
    <mergeCell ref="A109:A111"/>
    <mergeCell ref="B109:B111"/>
    <mergeCell ref="E109:K111"/>
    <mergeCell ref="L109:L111"/>
    <mergeCell ref="M109:M111"/>
    <mergeCell ref="A112:A114"/>
    <mergeCell ref="B112:B114"/>
    <mergeCell ref="E112:K114"/>
    <mergeCell ref="L112:L114"/>
    <mergeCell ref="M112:M114"/>
    <mergeCell ref="A115:A117"/>
    <mergeCell ref="B115:B117"/>
    <mergeCell ref="E115:K117"/>
    <mergeCell ref="L115:L117"/>
    <mergeCell ref="M115:M117"/>
    <mergeCell ref="A118:A120"/>
    <mergeCell ref="B118:B120"/>
    <mergeCell ref="E118:K120"/>
    <mergeCell ref="L118:L120"/>
    <mergeCell ref="M118:M120"/>
    <mergeCell ref="A121:A123"/>
    <mergeCell ref="B121:B123"/>
    <mergeCell ref="E121:K123"/>
    <mergeCell ref="L121:L123"/>
    <mergeCell ref="M121:M123"/>
    <mergeCell ref="A124:A126"/>
    <mergeCell ref="B124:B126"/>
    <mergeCell ref="E124:K126"/>
    <mergeCell ref="L124:L126"/>
    <mergeCell ref="M124:M126"/>
    <mergeCell ref="A127:M127"/>
    <mergeCell ref="A128:A130"/>
    <mergeCell ref="B128:B130"/>
    <mergeCell ref="E128:K130"/>
    <mergeCell ref="L128:L130"/>
    <mergeCell ref="M128:M130"/>
    <mergeCell ref="A131:A133"/>
    <mergeCell ref="B131:B133"/>
    <mergeCell ref="E131:K133"/>
    <mergeCell ref="L131:L133"/>
    <mergeCell ref="M131:M133"/>
    <mergeCell ref="A134:A136"/>
    <mergeCell ref="B134:B136"/>
    <mergeCell ref="E134:K136"/>
    <mergeCell ref="L134:L136"/>
    <mergeCell ref="M134:M136"/>
    <mergeCell ref="A137:A139"/>
    <mergeCell ref="B137:B139"/>
    <mergeCell ref="E137:K139"/>
    <mergeCell ref="L137:L139"/>
    <mergeCell ref="M137:M139"/>
    <mergeCell ref="A140:A142"/>
    <mergeCell ref="B140:B142"/>
    <mergeCell ref="E140:K142"/>
    <mergeCell ref="L140:L142"/>
    <mergeCell ref="M140:M142"/>
    <mergeCell ref="A143:A145"/>
    <mergeCell ref="B143:B145"/>
    <mergeCell ref="E143:K145"/>
    <mergeCell ref="L143:L145"/>
    <mergeCell ref="M143:M145"/>
    <mergeCell ref="A146:A148"/>
    <mergeCell ref="B146:B148"/>
    <mergeCell ref="E146:K148"/>
    <mergeCell ref="L146:L148"/>
    <mergeCell ref="M146:M148"/>
    <mergeCell ref="A149:A151"/>
    <mergeCell ref="B149:B151"/>
    <mergeCell ref="E149:K151"/>
    <mergeCell ref="L149:L151"/>
    <mergeCell ref="M149:M151"/>
    <mergeCell ref="A152:A154"/>
    <mergeCell ref="B152:B154"/>
    <mergeCell ref="E152:K154"/>
    <mergeCell ref="L152:L154"/>
    <mergeCell ref="M152:M154"/>
    <mergeCell ref="A155:A157"/>
    <mergeCell ref="B155:B157"/>
    <mergeCell ref="E155:K157"/>
    <mergeCell ref="L155:L157"/>
    <mergeCell ref="M155:M157"/>
    <mergeCell ref="A158:A160"/>
    <mergeCell ref="B158:B160"/>
    <mergeCell ref="E158:K160"/>
    <mergeCell ref="L158:L160"/>
    <mergeCell ref="M158:M160"/>
    <mergeCell ref="A161:M161"/>
    <mergeCell ref="A162:A164"/>
    <mergeCell ref="B162:B164"/>
    <mergeCell ref="L162:L164"/>
    <mergeCell ref="M162:M164"/>
    <mergeCell ref="A165:A167"/>
    <mergeCell ref="B165:B167"/>
    <mergeCell ref="E165:K167"/>
    <mergeCell ref="L165:L167"/>
    <mergeCell ref="M165:M167"/>
    <mergeCell ref="A168:A169"/>
    <mergeCell ref="B168:B169"/>
    <mergeCell ref="E168:K169"/>
    <mergeCell ref="L168:L169"/>
    <mergeCell ref="M168:M169"/>
    <mergeCell ref="A170:A172"/>
    <mergeCell ref="B170:B172"/>
    <mergeCell ref="L170:L172"/>
    <mergeCell ref="M170:M172"/>
    <mergeCell ref="A173:A174"/>
    <mergeCell ref="B173:B174"/>
    <mergeCell ref="E173:K174"/>
    <mergeCell ref="L173:L174"/>
    <mergeCell ref="M173:M174"/>
    <mergeCell ref="A175:A176"/>
    <mergeCell ref="B175:B176"/>
    <mergeCell ref="E175:K176"/>
    <mergeCell ref="L175:L176"/>
    <mergeCell ref="M175:M176"/>
    <mergeCell ref="A177:A178"/>
    <mergeCell ref="B177:B178"/>
    <mergeCell ref="E177:K178"/>
    <mergeCell ref="L177:L178"/>
    <mergeCell ref="M177:M178"/>
    <mergeCell ref="A179:A180"/>
    <mergeCell ref="B179:B180"/>
    <mergeCell ref="E179:K180"/>
    <mergeCell ref="L179:L180"/>
    <mergeCell ref="M179:M180"/>
    <mergeCell ref="A181:A182"/>
    <mergeCell ref="B181:B182"/>
    <mergeCell ref="L181:L182"/>
    <mergeCell ref="M181:M182"/>
    <mergeCell ref="A183:A184"/>
    <mergeCell ref="B183:B184"/>
    <mergeCell ref="L183:L184"/>
    <mergeCell ref="M183:M184"/>
    <mergeCell ref="A185:A186"/>
    <mergeCell ref="B185:B186"/>
    <mergeCell ref="L185:L186"/>
    <mergeCell ref="M185:M186"/>
    <mergeCell ref="A187:A188"/>
    <mergeCell ref="B187:B188"/>
    <mergeCell ref="L187:L188"/>
    <mergeCell ref="M187:M188"/>
    <mergeCell ref="A189:A190"/>
    <mergeCell ref="B189:B190"/>
    <mergeCell ref="L189:L190"/>
    <mergeCell ref="M189:M190"/>
    <mergeCell ref="A191:A192"/>
    <mergeCell ref="B191:B192"/>
    <mergeCell ref="L191:L192"/>
    <mergeCell ref="M191:M192"/>
    <mergeCell ref="A193:A194"/>
    <mergeCell ref="B193:B194"/>
    <mergeCell ref="L193:L194"/>
    <mergeCell ref="M193:M194"/>
    <mergeCell ref="A195:A196"/>
    <mergeCell ref="B195:B196"/>
    <mergeCell ref="L195:L196"/>
    <mergeCell ref="M195:M196"/>
    <mergeCell ref="A197:A200"/>
    <mergeCell ref="B197:B200"/>
    <mergeCell ref="L197:L200"/>
    <mergeCell ref="M197:M200"/>
    <mergeCell ref="A201:A205"/>
    <mergeCell ref="B201:B205"/>
    <mergeCell ref="L201:L205"/>
    <mergeCell ref="M201:M205"/>
  </mergeCells>
  <printOptions/>
  <pageMargins left="0" right="0.03937007874015748" top="0.15748031496062992" bottom="0.11811023622047245" header="0.2362204724409449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 А.А.</cp:lastModifiedBy>
  <cp:lastPrinted>2019-01-10T10:51:04Z</cp:lastPrinted>
  <dcterms:created xsi:type="dcterms:W3CDTF">1996-10-08T23:32:33Z</dcterms:created>
  <dcterms:modified xsi:type="dcterms:W3CDTF">2019-04-08T08:38:54Z</dcterms:modified>
  <cp:category/>
  <cp:version/>
  <cp:contentType/>
  <cp:contentStatus/>
</cp:coreProperties>
</file>