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120" windowWidth="29040" windowHeight="15990"/>
  </bookViews>
  <sheets>
    <sheet name="Приложение 2" sheetId="6" r:id="rId1"/>
    <sheet name="Приложение 3" sheetId="23" r:id="rId2"/>
    <sheet name="Приложение 4" sheetId="2" r:id="rId3"/>
    <sheet name="Приложение №6" sheetId="26" r:id="rId4"/>
    <sheet name="Приложение №7" sheetId="28" r:id="rId5"/>
  </sheets>
  <definedNames>
    <definedName name="_xlnm._FilterDatabase" localSheetId="2" hidden="1">'Приложение 4'!#REF!</definedName>
    <definedName name="_xlnm.Print_Area" localSheetId="1">'Приложение 3'!$A$1:$L$163</definedName>
    <definedName name="_xlnm.Print_Area" localSheetId="2">'Приложение 4'!$A$1:$M$206</definedName>
  </definedNames>
  <calcPr calcId="145621"/>
</workbook>
</file>

<file path=xl/calcChain.xml><?xml version="1.0" encoding="utf-8"?>
<calcChain xmlns="http://schemas.openxmlformats.org/spreadsheetml/2006/main">
  <c r="G103" i="2" l="1"/>
  <c r="B13" i="28" l="1"/>
  <c r="B14" i="28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12" i="28"/>
  <c r="E140" i="23" l="1"/>
  <c r="E139" i="23"/>
  <c r="E138" i="23"/>
  <c r="E137" i="23"/>
  <c r="J136" i="23"/>
  <c r="I136" i="23"/>
  <c r="H136" i="23"/>
  <c r="G136" i="23"/>
  <c r="F136" i="23"/>
  <c r="G169" i="2"/>
  <c r="G168" i="2"/>
  <c r="E136" i="23" l="1"/>
  <c r="G37" i="2"/>
  <c r="F71" i="2"/>
  <c r="F72" i="2"/>
  <c r="F159" i="2"/>
  <c r="F158" i="2"/>
  <c r="F157" i="2"/>
  <c r="F156" i="2"/>
  <c r="K155" i="2"/>
  <c r="J155" i="2"/>
  <c r="I155" i="2"/>
  <c r="H155" i="2"/>
  <c r="G155" i="2"/>
  <c r="E155" i="2"/>
  <c r="F155" i="2" l="1"/>
  <c r="F83" i="2"/>
  <c r="F82" i="2"/>
  <c r="F81" i="2"/>
  <c r="F80" i="2"/>
  <c r="F69" i="2"/>
  <c r="G36" i="2" l="1"/>
  <c r="G38" i="2"/>
  <c r="G35" i="2"/>
  <c r="I36" i="2"/>
  <c r="I37" i="2"/>
  <c r="I38" i="2"/>
  <c r="I35" i="2"/>
  <c r="H36" i="2"/>
  <c r="H37" i="2"/>
  <c r="H38" i="2"/>
  <c r="H35" i="2"/>
  <c r="F78" i="2"/>
  <c r="F77" i="2"/>
  <c r="F76" i="2"/>
  <c r="F75" i="2"/>
  <c r="K74" i="2"/>
  <c r="J74" i="2"/>
  <c r="I74" i="2"/>
  <c r="H74" i="2"/>
  <c r="G74" i="2"/>
  <c r="E74" i="2"/>
  <c r="E68" i="23"/>
  <c r="E67" i="23"/>
  <c r="E66" i="23"/>
  <c r="E65" i="23"/>
  <c r="J64" i="23"/>
  <c r="I64" i="23"/>
  <c r="H64" i="23"/>
  <c r="G64" i="23"/>
  <c r="F64" i="23"/>
  <c r="E73" i="23"/>
  <c r="E72" i="23"/>
  <c r="E71" i="23"/>
  <c r="E70" i="23"/>
  <c r="J69" i="23"/>
  <c r="I69" i="23"/>
  <c r="H69" i="23"/>
  <c r="G69" i="23"/>
  <c r="F69" i="23"/>
  <c r="F74" i="2" l="1"/>
  <c r="E64" i="23"/>
  <c r="E69" i="23"/>
  <c r="E63" i="23"/>
  <c r="E62" i="23"/>
  <c r="E61" i="23"/>
  <c r="E60" i="23"/>
  <c r="J59" i="23"/>
  <c r="I59" i="23"/>
  <c r="H59" i="23"/>
  <c r="G59" i="23"/>
  <c r="F59" i="23"/>
  <c r="E27" i="23"/>
  <c r="E26" i="23"/>
  <c r="E25" i="23"/>
  <c r="E24" i="23"/>
  <c r="J23" i="23"/>
  <c r="I23" i="23"/>
  <c r="H23" i="23"/>
  <c r="G23" i="23"/>
  <c r="F23" i="23"/>
  <c r="E59" i="23" l="1"/>
  <c r="E23" i="23"/>
  <c r="G16" i="2"/>
  <c r="G17" i="2"/>
  <c r="G18" i="2"/>
  <c r="G15" i="2"/>
  <c r="F33" i="2"/>
  <c r="F32" i="2"/>
  <c r="F31" i="2"/>
  <c r="F30" i="2"/>
  <c r="K29" i="2"/>
  <c r="J29" i="2"/>
  <c r="I29" i="2"/>
  <c r="H29" i="2"/>
  <c r="G29" i="2"/>
  <c r="E29" i="2"/>
  <c r="F29" i="2" l="1"/>
  <c r="F91" i="2" l="1"/>
  <c r="F92" i="2"/>
  <c r="E135" i="23"/>
  <c r="E134" i="23"/>
  <c r="E133" i="23"/>
  <c r="E132" i="23"/>
  <c r="J131" i="23"/>
  <c r="I131" i="23"/>
  <c r="H131" i="23"/>
  <c r="G131" i="23"/>
  <c r="F131" i="23"/>
  <c r="E130" i="23"/>
  <c r="E129" i="23"/>
  <c r="E128" i="23"/>
  <c r="E127" i="23"/>
  <c r="J126" i="23"/>
  <c r="I126" i="23"/>
  <c r="H126" i="23"/>
  <c r="G126" i="23"/>
  <c r="F126" i="23"/>
  <c r="E125" i="23"/>
  <c r="E124" i="23"/>
  <c r="E123" i="23"/>
  <c r="E122" i="23"/>
  <c r="J121" i="23"/>
  <c r="I121" i="23"/>
  <c r="H121" i="23"/>
  <c r="G121" i="23"/>
  <c r="F121" i="23"/>
  <c r="E83" i="23"/>
  <c r="E82" i="23"/>
  <c r="E81" i="23"/>
  <c r="E80" i="23"/>
  <c r="J79" i="23"/>
  <c r="I79" i="23"/>
  <c r="H79" i="23"/>
  <c r="G79" i="23"/>
  <c r="F79" i="23"/>
  <c r="E78" i="23"/>
  <c r="E77" i="23"/>
  <c r="E76" i="23"/>
  <c r="E75" i="23"/>
  <c r="J74" i="23"/>
  <c r="I74" i="23"/>
  <c r="H74" i="23"/>
  <c r="G74" i="23"/>
  <c r="F74" i="23"/>
  <c r="E131" i="23" l="1"/>
  <c r="E121" i="23"/>
  <c r="E126" i="23"/>
  <c r="E79" i="23"/>
  <c r="E74" i="23"/>
  <c r="G102" i="2"/>
  <c r="G162" i="2" s="1"/>
  <c r="G163" i="2"/>
  <c r="G104" i="2"/>
  <c r="G101" i="2"/>
  <c r="F154" i="2"/>
  <c r="F153" i="2"/>
  <c r="F152" i="2"/>
  <c r="F151" i="2"/>
  <c r="K150" i="2"/>
  <c r="J150" i="2"/>
  <c r="I150" i="2"/>
  <c r="H150" i="2"/>
  <c r="G150" i="2"/>
  <c r="E150" i="2"/>
  <c r="E160" i="2"/>
  <c r="K79" i="2"/>
  <c r="J79" i="2"/>
  <c r="I79" i="2"/>
  <c r="H79" i="2"/>
  <c r="G79" i="2"/>
  <c r="E79" i="2"/>
  <c r="K69" i="2"/>
  <c r="J69" i="2"/>
  <c r="I69" i="2"/>
  <c r="H69" i="2"/>
  <c r="G69" i="2"/>
  <c r="E69" i="2"/>
  <c r="G161" i="2"/>
  <c r="F149" i="2"/>
  <c r="F148" i="2"/>
  <c r="F147" i="2"/>
  <c r="F146" i="2"/>
  <c r="K145" i="2"/>
  <c r="J145" i="2"/>
  <c r="I145" i="2"/>
  <c r="H145" i="2"/>
  <c r="G145" i="2"/>
  <c r="E145" i="2"/>
  <c r="F144" i="2"/>
  <c r="F143" i="2"/>
  <c r="F142" i="2"/>
  <c r="F141" i="2"/>
  <c r="K140" i="2"/>
  <c r="J140" i="2"/>
  <c r="I140" i="2"/>
  <c r="H140" i="2"/>
  <c r="G140" i="2"/>
  <c r="E140" i="2"/>
  <c r="F79" i="2" l="1"/>
  <c r="F150" i="2"/>
  <c r="F140" i="2"/>
  <c r="F145" i="2"/>
  <c r="F93" i="2" l="1"/>
  <c r="F90" i="2"/>
  <c r="K89" i="2"/>
  <c r="J89" i="2"/>
  <c r="I89" i="2"/>
  <c r="H89" i="2"/>
  <c r="G89" i="2"/>
  <c r="E89" i="2"/>
  <c r="F89" i="2" l="1"/>
  <c r="E115" i="23"/>
  <c r="E114" i="23"/>
  <c r="E113" i="23"/>
  <c r="E112" i="23"/>
  <c r="J111" i="23"/>
  <c r="I111" i="23"/>
  <c r="H111" i="23"/>
  <c r="G111" i="23"/>
  <c r="F111" i="23"/>
  <c r="E105" i="23"/>
  <c r="E104" i="23"/>
  <c r="E103" i="23"/>
  <c r="E102" i="23"/>
  <c r="J101" i="23"/>
  <c r="I101" i="23"/>
  <c r="H101" i="23"/>
  <c r="G101" i="23"/>
  <c r="F101" i="23"/>
  <c r="F139" i="2"/>
  <c r="F138" i="2"/>
  <c r="F137" i="2"/>
  <c r="F136" i="2"/>
  <c r="K135" i="2"/>
  <c r="J135" i="2"/>
  <c r="I135" i="2"/>
  <c r="H135" i="2"/>
  <c r="G135" i="2"/>
  <c r="E135" i="2"/>
  <c r="F124" i="2"/>
  <c r="F123" i="2"/>
  <c r="F122" i="2"/>
  <c r="F121" i="2"/>
  <c r="K120" i="2"/>
  <c r="J120" i="2"/>
  <c r="I120" i="2"/>
  <c r="H120" i="2"/>
  <c r="G120" i="2"/>
  <c r="E120" i="2"/>
  <c r="F135" i="2" l="1"/>
  <c r="F120" i="2"/>
  <c r="E111" i="23"/>
  <c r="E101" i="23"/>
  <c r="E120" i="23" l="1"/>
  <c r="E119" i="23"/>
  <c r="E118" i="23"/>
  <c r="E117" i="23"/>
  <c r="J116" i="23"/>
  <c r="I116" i="23"/>
  <c r="H116" i="23"/>
  <c r="G116" i="23"/>
  <c r="F116" i="23"/>
  <c r="F134" i="2"/>
  <c r="F133" i="2"/>
  <c r="F132" i="2"/>
  <c r="F131" i="2"/>
  <c r="K130" i="2"/>
  <c r="J130" i="2"/>
  <c r="I130" i="2"/>
  <c r="H130" i="2"/>
  <c r="G130" i="2"/>
  <c r="E130" i="2"/>
  <c r="E116" i="23" l="1"/>
  <c r="F130" i="2"/>
  <c r="E163" i="23"/>
  <c r="E162" i="23"/>
  <c r="E161" i="23"/>
  <c r="E160" i="23"/>
  <c r="J159" i="23"/>
  <c r="I159" i="23"/>
  <c r="H159" i="23"/>
  <c r="G159" i="23"/>
  <c r="F159" i="23"/>
  <c r="E158" i="23"/>
  <c r="E157" i="23"/>
  <c r="E156" i="23"/>
  <c r="E155" i="23"/>
  <c r="J154" i="23"/>
  <c r="I154" i="23"/>
  <c r="H154" i="23"/>
  <c r="G154" i="23"/>
  <c r="F154" i="23"/>
  <c r="E58" i="23"/>
  <c r="E57" i="23"/>
  <c r="E56" i="23"/>
  <c r="E55" i="23"/>
  <c r="J54" i="23"/>
  <c r="I54" i="23"/>
  <c r="H54" i="23"/>
  <c r="G54" i="23"/>
  <c r="F54" i="23"/>
  <c r="E53" i="23"/>
  <c r="E52" i="23"/>
  <c r="E51" i="23"/>
  <c r="E50" i="23"/>
  <c r="J49" i="23"/>
  <c r="I49" i="23"/>
  <c r="H49" i="23"/>
  <c r="G49" i="23"/>
  <c r="F49" i="23"/>
  <c r="E38" i="23"/>
  <c r="E37" i="23"/>
  <c r="E36" i="23"/>
  <c r="E35" i="23"/>
  <c r="J34" i="23"/>
  <c r="I34" i="23"/>
  <c r="H34" i="23"/>
  <c r="G34" i="23"/>
  <c r="F34" i="23"/>
  <c r="J18" i="23"/>
  <c r="I18" i="23"/>
  <c r="H18" i="23"/>
  <c r="G18" i="23"/>
  <c r="F18" i="23"/>
  <c r="E22" i="23"/>
  <c r="E21" i="23"/>
  <c r="E20" i="23"/>
  <c r="E19" i="23"/>
  <c r="E17" i="23"/>
  <c r="E16" i="23"/>
  <c r="E15" i="23"/>
  <c r="E14" i="23"/>
  <c r="J13" i="23"/>
  <c r="I13" i="23"/>
  <c r="H13" i="23"/>
  <c r="G13" i="23"/>
  <c r="F13" i="23"/>
  <c r="H103" i="2"/>
  <c r="H163" i="2" s="1"/>
  <c r="I103" i="2"/>
  <c r="I163" i="2" s="1"/>
  <c r="E49" i="23" l="1"/>
  <c r="E159" i="23"/>
  <c r="E154" i="23"/>
  <c r="E54" i="23"/>
  <c r="E34" i="23"/>
  <c r="E18" i="23"/>
  <c r="E13" i="23"/>
  <c r="F109" i="2" l="1"/>
  <c r="F108" i="2"/>
  <c r="F107" i="2"/>
  <c r="F106" i="2"/>
  <c r="K105" i="2"/>
  <c r="J105" i="2"/>
  <c r="I105" i="2"/>
  <c r="H105" i="2"/>
  <c r="G105" i="2"/>
  <c r="E105" i="2"/>
  <c r="F105" i="2" l="1"/>
  <c r="F119" i="2"/>
  <c r="F118" i="2"/>
  <c r="F117" i="2"/>
  <c r="F116" i="2"/>
  <c r="K115" i="2"/>
  <c r="J115" i="2"/>
  <c r="I115" i="2"/>
  <c r="H115" i="2"/>
  <c r="G115" i="2"/>
  <c r="E115" i="2"/>
  <c r="F48" i="2"/>
  <c r="F47" i="2"/>
  <c r="F46" i="2"/>
  <c r="F45" i="2"/>
  <c r="K44" i="2"/>
  <c r="J44" i="2"/>
  <c r="I44" i="2"/>
  <c r="H44" i="2"/>
  <c r="G44" i="2"/>
  <c r="E44" i="2"/>
  <c r="F44" i="2" l="1"/>
  <c r="F115" i="2"/>
  <c r="K101" i="2"/>
  <c r="K161" i="2" s="1"/>
  <c r="J101" i="2"/>
  <c r="J161" i="2" s="1"/>
  <c r="I101" i="2"/>
  <c r="I161" i="2" s="1"/>
  <c r="H101" i="2"/>
  <c r="H161" i="2" s="1"/>
  <c r="K102" i="2"/>
  <c r="K162" i="2" s="1"/>
  <c r="J102" i="2"/>
  <c r="J162" i="2" s="1"/>
  <c r="I102" i="2"/>
  <c r="I162" i="2" s="1"/>
  <c r="H102" i="2"/>
  <c r="H162" i="2" s="1"/>
  <c r="K103" i="2"/>
  <c r="K163" i="2" s="1"/>
  <c r="J103" i="2"/>
  <c r="J163" i="2" s="1"/>
  <c r="H104" i="2"/>
  <c r="I104" i="2"/>
  <c r="J104" i="2"/>
  <c r="K104" i="2"/>
  <c r="F129" i="2"/>
  <c r="F128" i="2"/>
  <c r="F127" i="2"/>
  <c r="F126" i="2"/>
  <c r="K125" i="2"/>
  <c r="J125" i="2"/>
  <c r="I125" i="2"/>
  <c r="H125" i="2"/>
  <c r="G125" i="2"/>
  <c r="E125" i="2"/>
  <c r="F173" i="2"/>
  <c r="F163" i="2" l="1"/>
  <c r="F161" i="2"/>
  <c r="F162" i="2"/>
  <c r="F125" i="2"/>
  <c r="K35" i="2" l="1"/>
  <c r="J35" i="2"/>
  <c r="K36" i="2"/>
  <c r="J36" i="2"/>
  <c r="K37" i="2"/>
  <c r="J37" i="2"/>
  <c r="J38" i="2"/>
  <c r="K38" i="2"/>
  <c r="E178" i="2"/>
  <c r="E179" i="2"/>
  <c r="E180" i="2"/>
  <c r="E177" i="2"/>
  <c r="K177" i="2"/>
  <c r="J177" i="2"/>
  <c r="I177" i="2"/>
  <c r="H177" i="2"/>
  <c r="G177" i="2"/>
  <c r="K178" i="2"/>
  <c r="J178" i="2"/>
  <c r="I178" i="2"/>
  <c r="H178" i="2"/>
  <c r="G178" i="2"/>
  <c r="K179" i="2"/>
  <c r="J179" i="2"/>
  <c r="I179" i="2"/>
  <c r="H179" i="2"/>
  <c r="G179" i="2"/>
  <c r="H180" i="2"/>
  <c r="I180" i="2"/>
  <c r="J180" i="2"/>
  <c r="K180" i="2"/>
  <c r="G180" i="2"/>
  <c r="F195" i="2"/>
  <c r="F194" i="2"/>
  <c r="F193" i="2"/>
  <c r="F192" i="2"/>
  <c r="K191" i="2"/>
  <c r="J191" i="2"/>
  <c r="I191" i="2"/>
  <c r="H191" i="2"/>
  <c r="G191" i="2"/>
  <c r="E191" i="2"/>
  <c r="F28" i="2"/>
  <c r="F27" i="2"/>
  <c r="F26" i="2"/>
  <c r="F25" i="2"/>
  <c r="K24" i="2"/>
  <c r="J24" i="2"/>
  <c r="I24" i="2"/>
  <c r="H24" i="2"/>
  <c r="G24" i="2"/>
  <c r="E24" i="2"/>
  <c r="F114" i="2"/>
  <c r="F104" i="2" s="1"/>
  <c r="F113" i="2"/>
  <c r="F103" i="2" s="1"/>
  <c r="F112" i="2"/>
  <c r="F111" i="2"/>
  <c r="K110" i="2"/>
  <c r="J110" i="2"/>
  <c r="I110" i="2"/>
  <c r="H110" i="2"/>
  <c r="G110" i="2"/>
  <c r="E110" i="2"/>
  <c r="K18" i="2"/>
  <c r="J18" i="2"/>
  <c r="I18" i="2"/>
  <c r="H18" i="2"/>
  <c r="K17" i="2"/>
  <c r="J17" i="2"/>
  <c r="I17" i="2"/>
  <c r="H17" i="2"/>
  <c r="K16" i="2"/>
  <c r="J16" i="2"/>
  <c r="I16" i="2"/>
  <c r="H16" i="2"/>
  <c r="H15" i="2"/>
  <c r="I15" i="2"/>
  <c r="J15" i="2"/>
  <c r="K15" i="2"/>
  <c r="F23" i="2"/>
  <c r="F22" i="2"/>
  <c r="F21" i="2"/>
  <c r="F20" i="2"/>
  <c r="K19" i="2"/>
  <c r="J19" i="2"/>
  <c r="I19" i="2"/>
  <c r="H19" i="2"/>
  <c r="G19" i="2"/>
  <c r="E19" i="2"/>
  <c r="F88" i="2"/>
  <c r="F85" i="2"/>
  <c r="K84" i="2"/>
  <c r="J84" i="2"/>
  <c r="I84" i="2"/>
  <c r="H84" i="2"/>
  <c r="G84" i="2"/>
  <c r="E84" i="2"/>
  <c r="F68" i="2"/>
  <c r="F65" i="2"/>
  <c r="K64" i="2"/>
  <c r="J64" i="2"/>
  <c r="I64" i="2"/>
  <c r="H64" i="2"/>
  <c r="G64" i="2"/>
  <c r="E64" i="2"/>
  <c r="F37" i="2" l="1"/>
  <c r="F36" i="2"/>
  <c r="F35" i="2"/>
  <c r="F38" i="2"/>
  <c r="J95" i="2"/>
  <c r="H95" i="2"/>
  <c r="F102" i="2"/>
  <c r="F101" i="2"/>
  <c r="I96" i="2"/>
  <c r="G98" i="2"/>
  <c r="K98" i="2"/>
  <c r="H96" i="2"/>
  <c r="F191" i="2"/>
  <c r="H97" i="2"/>
  <c r="G95" i="2"/>
  <c r="I97" i="2"/>
  <c r="H98" i="2"/>
  <c r="K95" i="2"/>
  <c r="G96" i="2"/>
  <c r="K96" i="2"/>
  <c r="J97" i="2"/>
  <c r="I98" i="2"/>
  <c r="J96" i="2"/>
  <c r="G97" i="2"/>
  <c r="K97" i="2"/>
  <c r="J98" i="2"/>
  <c r="I95" i="2"/>
  <c r="F24" i="2"/>
  <c r="F84" i="2"/>
  <c r="F18" i="2"/>
  <c r="F110" i="2"/>
  <c r="F19" i="2"/>
  <c r="F64" i="2"/>
  <c r="E48" i="23"/>
  <c r="E47" i="23"/>
  <c r="E46" i="23"/>
  <c r="E45" i="23"/>
  <c r="J44" i="23"/>
  <c r="I44" i="23"/>
  <c r="H44" i="23"/>
  <c r="G44" i="23"/>
  <c r="F44" i="23"/>
  <c r="E43" i="23"/>
  <c r="E42" i="23"/>
  <c r="E41" i="23"/>
  <c r="E40" i="23"/>
  <c r="J39" i="23"/>
  <c r="I39" i="23"/>
  <c r="H39" i="23"/>
  <c r="G39" i="23"/>
  <c r="F39" i="23"/>
  <c r="E33" i="23"/>
  <c r="E32" i="23"/>
  <c r="E31" i="23"/>
  <c r="E30" i="23"/>
  <c r="J29" i="23"/>
  <c r="I29" i="23"/>
  <c r="H29" i="23"/>
  <c r="G29" i="23"/>
  <c r="F29" i="23"/>
  <c r="F17" i="2"/>
  <c r="E29" i="23" l="1"/>
  <c r="E44" i="23"/>
  <c r="E39" i="23"/>
  <c r="E152" i="23"/>
  <c r="E151" i="23"/>
  <c r="E150" i="23"/>
  <c r="J149" i="23"/>
  <c r="I149" i="23"/>
  <c r="H149" i="23"/>
  <c r="G149" i="23"/>
  <c r="F149" i="23"/>
  <c r="E147" i="23"/>
  <c r="E146" i="23"/>
  <c r="E145" i="23"/>
  <c r="E144" i="23"/>
  <c r="J143" i="23"/>
  <c r="I143" i="23"/>
  <c r="H143" i="23"/>
  <c r="G143" i="23"/>
  <c r="F143" i="23"/>
  <c r="E110" i="23"/>
  <c r="E109" i="23"/>
  <c r="E108" i="23"/>
  <c r="E107" i="23"/>
  <c r="J106" i="23"/>
  <c r="I106" i="23"/>
  <c r="H106" i="23"/>
  <c r="G106" i="23"/>
  <c r="F106" i="23"/>
  <c r="E100" i="23"/>
  <c r="E99" i="23"/>
  <c r="E98" i="23"/>
  <c r="E97" i="23"/>
  <c r="J96" i="23"/>
  <c r="I96" i="23"/>
  <c r="H96" i="23"/>
  <c r="G96" i="23"/>
  <c r="F96" i="23"/>
  <c r="E95" i="23"/>
  <c r="E94" i="23"/>
  <c r="E93" i="23"/>
  <c r="E92" i="23"/>
  <c r="J91" i="23"/>
  <c r="I91" i="23"/>
  <c r="H91" i="23"/>
  <c r="G91" i="23"/>
  <c r="F91" i="23"/>
  <c r="E90" i="23"/>
  <c r="E89" i="23"/>
  <c r="E88" i="23"/>
  <c r="E87" i="23"/>
  <c r="J86" i="23"/>
  <c r="I86" i="23"/>
  <c r="H86" i="23"/>
  <c r="G86" i="23"/>
  <c r="F86" i="23"/>
  <c r="E149" i="23" l="1"/>
  <c r="E143" i="23"/>
  <c r="E106" i="23"/>
  <c r="E96" i="23"/>
  <c r="E91" i="23"/>
  <c r="E86" i="23"/>
  <c r="F63" i="2"/>
  <c r="F62" i="2"/>
  <c r="F61" i="2"/>
  <c r="F60" i="2"/>
  <c r="K59" i="2"/>
  <c r="J59" i="2"/>
  <c r="I59" i="2"/>
  <c r="H59" i="2"/>
  <c r="G59" i="2"/>
  <c r="E59" i="2"/>
  <c r="E186" i="2"/>
  <c r="G186" i="2"/>
  <c r="H186" i="2"/>
  <c r="I186" i="2"/>
  <c r="J186" i="2"/>
  <c r="K186" i="2"/>
  <c r="F187" i="2"/>
  <c r="F188" i="2"/>
  <c r="F189" i="2"/>
  <c r="F190" i="2"/>
  <c r="K168" i="2"/>
  <c r="J168" i="2"/>
  <c r="I168" i="2"/>
  <c r="H168" i="2"/>
  <c r="G198" i="2"/>
  <c r="K169" i="2"/>
  <c r="J169" i="2"/>
  <c r="I169" i="2"/>
  <c r="H169" i="2"/>
  <c r="H164" i="2"/>
  <c r="I164" i="2"/>
  <c r="J164" i="2"/>
  <c r="K164" i="2"/>
  <c r="G164" i="2"/>
  <c r="F164" i="2" l="1"/>
  <c r="G199" i="2"/>
  <c r="K199" i="2"/>
  <c r="J198" i="2"/>
  <c r="H199" i="2"/>
  <c r="K198" i="2"/>
  <c r="I199" i="2"/>
  <c r="H198" i="2"/>
  <c r="J199" i="2"/>
  <c r="I198" i="2"/>
  <c r="F16" i="2"/>
  <c r="F59" i="2"/>
  <c r="F186" i="2"/>
  <c r="G39" i="2"/>
  <c r="H39" i="2"/>
  <c r="I39" i="2"/>
  <c r="J39" i="2"/>
  <c r="K39" i="2"/>
  <c r="F40" i="2"/>
  <c r="F41" i="2"/>
  <c r="F42" i="2"/>
  <c r="F43" i="2"/>
  <c r="G49" i="2"/>
  <c r="H49" i="2"/>
  <c r="I49" i="2"/>
  <c r="J49" i="2"/>
  <c r="K49" i="2"/>
  <c r="F50" i="2"/>
  <c r="F51" i="2"/>
  <c r="F52" i="2"/>
  <c r="F53" i="2"/>
  <c r="G54" i="2"/>
  <c r="H54" i="2"/>
  <c r="I54" i="2"/>
  <c r="J54" i="2"/>
  <c r="K54" i="2"/>
  <c r="F55" i="2"/>
  <c r="F56" i="2"/>
  <c r="F57" i="2"/>
  <c r="F58" i="2"/>
  <c r="G167" i="2"/>
  <c r="G197" i="2" s="1"/>
  <c r="H167" i="2"/>
  <c r="H197" i="2" s="1"/>
  <c r="I167" i="2"/>
  <c r="I197" i="2" s="1"/>
  <c r="J167" i="2"/>
  <c r="J197" i="2" s="1"/>
  <c r="K167" i="2"/>
  <c r="K197" i="2" s="1"/>
  <c r="G170" i="2"/>
  <c r="G200" i="2" s="1"/>
  <c r="H170" i="2"/>
  <c r="H200" i="2" s="1"/>
  <c r="I170" i="2"/>
  <c r="I200" i="2" s="1"/>
  <c r="J170" i="2"/>
  <c r="J200" i="2" s="1"/>
  <c r="K170" i="2"/>
  <c r="K200" i="2" s="1"/>
  <c r="G171" i="2"/>
  <c r="H171" i="2"/>
  <c r="I171" i="2"/>
  <c r="J171" i="2"/>
  <c r="K171" i="2"/>
  <c r="F172" i="2"/>
  <c r="F167" i="2" s="1"/>
  <c r="F168" i="2"/>
  <c r="F174" i="2"/>
  <c r="F169" i="2" s="1"/>
  <c r="F175" i="2"/>
  <c r="F170" i="2" s="1"/>
  <c r="G181" i="2"/>
  <c r="H181" i="2"/>
  <c r="I181" i="2"/>
  <c r="J181" i="2"/>
  <c r="K181" i="2"/>
  <c r="F182" i="2"/>
  <c r="F183" i="2"/>
  <c r="F184" i="2"/>
  <c r="G204" i="2" l="1"/>
  <c r="F96" i="2"/>
  <c r="F98" i="2"/>
  <c r="F97" i="2"/>
  <c r="F199" i="2"/>
  <c r="F197" i="2"/>
  <c r="F198" i="2"/>
  <c r="K205" i="2"/>
  <c r="H202" i="2"/>
  <c r="I205" i="2"/>
  <c r="J202" i="2"/>
  <c r="I204" i="2"/>
  <c r="I202" i="2"/>
  <c r="I203" i="2"/>
  <c r="K203" i="2"/>
  <c r="J203" i="2"/>
  <c r="J204" i="2"/>
  <c r="G203" i="2"/>
  <c r="J205" i="2"/>
  <c r="K202" i="2"/>
  <c r="G202" i="2"/>
  <c r="K204" i="2"/>
  <c r="H203" i="2"/>
  <c r="H204" i="2"/>
  <c r="F39" i="2"/>
  <c r="F181" i="2"/>
  <c r="F178" i="2"/>
  <c r="J176" i="2"/>
  <c r="H166" i="2"/>
  <c r="F180" i="2"/>
  <c r="H176" i="2"/>
  <c r="J166" i="2"/>
  <c r="J34" i="2"/>
  <c r="J14" i="2" s="1"/>
  <c r="J94" i="2" s="1"/>
  <c r="K176" i="2"/>
  <c r="F177" i="2"/>
  <c r="I166" i="2"/>
  <c r="I34" i="2"/>
  <c r="I14" i="2" s="1"/>
  <c r="I94" i="2" s="1"/>
  <c r="F49" i="2"/>
  <c r="F179" i="2"/>
  <c r="I176" i="2"/>
  <c r="I196" i="2" s="1"/>
  <c r="F171" i="2"/>
  <c r="K166" i="2"/>
  <c r="G166" i="2"/>
  <c r="K34" i="2"/>
  <c r="K14" i="2" s="1"/>
  <c r="K94" i="2" s="1"/>
  <c r="H34" i="2"/>
  <c r="H14" i="2" s="1"/>
  <c r="H94" i="2" s="1"/>
  <c r="F54" i="2"/>
  <c r="G176" i="2"/>
  <c r="G196" i="2" l="1"/>
  <c r="H196" i="2"/>
  <c r="K196" i="2"/>
  <c r="J196" i="2"/>
  <c r="G34" i="2"/>
  <c r="H205" i="2"/>
  <c r="F200" i="2"/>
  <c r="F176" i="2"/>
  <c r="F166" i="2"/>
  <c r="F203" i="2"/>
  <c r="I100" i="2"/>
  <c r="I160" i="2" s="1"/>
  <c r="K100" i="2"/>
  <c r="K160" i="2" s="1"/>
  <c r="J100" i="2"/>
  <c r="J160" i="2" s="1"/>
  <c r="H100" i="2"/>
  <c r="H160" i="2" s="1"/>
  <c r="F196" i="2" l="1"/>
  <c r="F15" i="2"/>
  <c r="F95" i="2" s="1"/>
  <c r="G14" i="2"/>
  <c r="G205" i="2"/>
  <c r="J201" i="2"/>
  <c r="K201" i="2"/>
  <c r="I201" i="2"/>
  <c r="H201" i="2"/>
  <c r="F204" i="2"/>
  <c r="F202" i="2"/>
  <c r="G100" i="2"/>
  <c r="G160" i="2" l="1"/>
  <c r="F160" i="2" s="1"/>
  <c r="F14" i="2"/>
  <c r="G94" i="2"/>
  <c r="F205" i="2"/>
  <c r="F34" i="2"/>
  <c r="F100" i="2"/>
  <c r="G201" i="2" l="1"/>
  <c r="F201" i="2" s="1"/>
  <c r="F94" i="2"/>
  <c r="E54" i="2"/>
  <c r="E49" i="2"/>
  <c r="E39" i="2"/>
  <c r="E38" i="2"/>
  <c r="E37" i="2"/>
  <c r="E36" i="2"/>
  <c r="E35" i="2"/>
  <c r="E34" i="2" l="1"/>
  <c r="E168" i="2" l="1"/>
  <c r="E169" i="2"/>
  <c r="E170" i="2"/>
  <c r="E167" i="2"/>
  <c r="E181" i="2"/>
  <c r="E171" i="2"/>
  <c r="E166" i="2" s="1"/>
  <c r="E176" i="2" l="1"/>
</calcChain>
</file>

<file path=xl/sharedStrings.xml><?xml version="1.0" encoding="utf-8"?>
<sst xmlns="http://schemas.openxmlformats.org/spreadsheetml/2006/main" count="897" uniqueCount="278">
  <si>
    <t>Всего</t>
  </si>
  <si>
    <t>Средства федерального бюджета</t>
  </si>
  <si>
    <t>Итого</t>
  </si>
  <si>
    <t>Источник финансирования</t>
  </si>
  <si>
    <t>№ п/п</t>
  </si>
  <si>
    <t>Планируемое значение показателя по годам реализации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</si>
  <si>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</si>
  <si>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</si>
  <si>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</si>
  <si>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</si>
  <si>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</si>
  <si>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</si>
  <si>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>1.1.</t>
  </si>
  <si>
    <t>2.1.</t>
  </si>
  <si>
    <t>Единица измерения</t>
  </si>
  <si>
    <t>Результаты выполнения мероприятия подпрограммы</t>
  </si>
  <si>
    <t xml:space="preserve">Средства бюджета городского округа Домодедово   </t>
  </si>
  <si>
    <t>Планируемые результаты реализации муниципальной программы</t>
  </si>
  <si>
    <t>Базовое значение на начало реализации подпрограммы</t>
  </si>
  <si>
    <t>Номер основного мероприятия в перечне  мероприятий подпрограммы</t>
  </si>
  <si>
    <t>Х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</si>
  <si>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</si>
  <si>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</si>
  <si>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</si>
  <si>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</si>
  <si>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2.2.</t>
  </si>
  <si>
    <t>Внебюджетные средства</t>
  </si>
  <si>
    <t>Тип показателя</t>
  </si>
  <si>
    <t>2.3.</t>
  </si>
  <si>
    <t>утвержденной постановлением Администрации городского округа Домодедово</t>
  </si>
  <si>
    <t xml:space="preserve">Другие источники         </t>
  </si>
  <si>
    <t>3.</t>
  </si>
  <si>
    <t>Итого по программе:</t>
  </si>
  <si>
    <t>Управление ЖКХ</t>
  </si>
  <si>
    <t>Общий объем финансовых ресурсов необходимых для реализации мероприятия, в том числе по годам</t>
  </si>
  <si>
    <t xml:space="preserve">Расчет необходимых финансовых ресурсов на реализацию мероприятия </t>
  </si>
  <si>
    <t>Эксплуатационные расходы, возникающие в результате реализации мероприятия</t>
  </si>
  <si>
    <t>Наименование мероприятия подпрограммы</t>
  </si>
  <si>
    <t>Сводные сметные расчеты</t>
  </si>
  <si>
    <t>Обращение Губернатора Московской области</t>
  </si>
  <si>
    <t>единица</t>
  </si>
  <si>
    <t>процент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</si>
  <si>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</si>
  <si>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%</t>
  </si>
  <si>
    <t>Отраслевой</t>
  </si>
  <si>
    <t>1</t>
  </si>
  <si>
    <t>%/единица</t>
  </si>
  <si>
    <t>4.</t>
  </si>
  <si>
    <t>2019. (было 1), объекты: площадь перед Почтамптом, Площадь перед ДК МИР</t>
  </si>
  <si>
    <t>в соответствии с Постановлением №725/36 от 09.10.2018</t>
  </si>
  <si>
    <t>новый показатель</t>
  </si>
  <si>
    <t>старый показатель</t>
  </si>
  <si>
    <t xml:space="preserve">1. </t>
  </si>
  <si>
    <t>Инженерно-геодезические и инженерно-геологические работы</t>
  </si>
  <si>
    <t>Закупка и установка МАФ, детского и спортивного оборудования</t>
  </si>
  <si>
    <t>Озеленение</t>
  </si>
  <si>
    <t>Мощение и укладка иных покрытий; укладка асфальта</t>
  </si>
  <si>
    <t>Устройство дорожек, в том числе велосипедных</t>
  </si>
  <si>
    <t>Установка информационных стендов и знаков</t>
  </si>
  <si>
    <t>5.</t>
  </si>
  <si>
    <t>6.</t>
  </si>
  <si>
    <t>7.</t>
  </si>
  <si>
    <t>8.</t>
  </si>
  <si>
    <t>9.</t>
  </si>
  <si>
    <t>10.</t>
  </si>
  <si>
    <t>Установка ограждений (в том числе декоративных), заборов</t>
  </si>
  <si>
    <t>Установка контейнерных площадок</t>
  </si>
  <si>
    <t>Установка детских игровых площадок</t>
  </si>
  <si>
    <t>Установка источников света, иллюминации, освещение, включая архитектурно-художественное</t>
  </si>
  <si>
    <t>Перечень видов работ по благоустройству дворовых территорий:</t>
  </si>
  <si>
    <t>ООО "Склад-терминал"</t>
  </si>
  <si>
    <t>Незавершенное строительство</t>
  </si>
  <si>
    <t>г. Домодедово</t>
  </si>
  <si>
    <t>В рамках проекта</t>
  </si>
  <si>
    <t>ГКУ МО "ДДС"</t>
  </si>
  <si>
    <t>ООО "БЛУ ХАУС"</t>
  </si>
  <si>
    <t>г.Домодедово</t>
  </si>
  <si>
    <t>Фролова Мария Валерьевна</t>
  </si>
  <si>
    <t>г. Домодедово, мкр. Западный, ул. Заречная</t>
  </si>
  <si>
    <t>ООО ПКФ "Гюнай"</t>
  </si>
  <si>
    <t>г. Домодедово, ул. Текстильщиков, уч.37</t>
  </si>
  <si>
    <t>Слупская Наталья Владимировна</t>
  </si>
  <si>
    <t>г.Домодедово, д. Юсупово, ул. Прилесная, уч.33</t>
  </si>
  <si>
    <t>ООО "Поле Чудес"</t>
  </si>
  <si>
    <t>г.Домодедово, ул. кирова, д. 29</t>
  </si>
  <si>
    <t>ГУ МВД РФ по Московской области</t>
  </si>
  <si>
    <t>г.Домодедово, ул. советская, д.24</t>
  </si>
  <si>
    <t>ООО "Град Домодедово"</t>
  </si>
  <si>
    <t>г.о.Домодедово, с.Домодедово</t>
  </si>
  <si>
    <t>ООО "Склады 104"</t>
  </si>
  <si>
    <t>г. Домодедово, территория владений "Складв 104"</t>
  </si>
  <si>
    <t>ООО "Техносервис"</t>
  </si>
  <si>
    <t>г. Домодедово(вблизи г.Домодедово)</t>
  </si>
  <si>
    <t>ООО "Диамант Плюс"</t>
  </si>
  <si>
    <t>г.о.Домодедово, с.Растуново,ул.Заря</t>
  </si>
  <si>
    <t>г.о.Домодедово, с.Растуново,ул.Заря,52</t>
  </si>
  <si>
    <t>ООО "Агроресурс"</t>
  </si>
  <si>
    <t>г.Домодедово, территория "Агроресурс-2"</t>
  </si>
  <si>
    <t>ООО "Технопарк"</t>
  </si>
  <si>
    <t>г.о.Домодедово,мкр.Востряково,ул.заборье,уч.2В</t>
  </si>
  <si>
    <t>г.о.Домодедово, с.Растуново</t>
  </si>
  <si>
    <t>Абукерова Фаина Абейдулаевна</t>
  </si>
  <si>
    <t>г.о.Домодедово,с.Растуново, з/у 156</t>
  </si>
  <si>
    <t>ООО "СтокЛоджистикТрейд"</t>
  </si>
  <si>
    <t>г.Домодедово, ул. Промышленная</t>
  </si>
  <si>
    <t>Злобина Марина Николаевна</t>
  </si>
  <si>
    <t>г.о.Домодедово, с.Вельяминово</t>
  </si>
  <si>
    <t>ООО "Ласерта Альянс"</t>
  </si>
  <si>
    <t>г.о.Домодедово</t>
  </si>
  <si>
    <t>ООО "Казак"</t>
  </si>
  <si>
    <t>г.Домодедово, ул.Солнечная,уч.72Б</t>
  </si>
  <si>
    <t>ООО "Оникс"</t>
  </si>
  <si>
    <t>ООО "РСУ-14С"</t>
  </si>
  <si>
    <t>Шамсутдинова Гульсине Небиулловна</t>
  </si>
  <si>
    <r>
      <rPr>
        <b/>
        <sz val="10"/>
        <rFont val="Times New Roman"/>
        <family val="1"/>
        <charset val="204"/>
      </rPr>
      <t>№ пп</t>
    </r>
  </si>
  <si>
    <r>
      <rPr>
        <b/>
        <sz val="10"/>
        <rFont val="Times New Roman"/>
        <family val="1"/>
        <charset val="204"/>
      </rPr>
      <t>Наименование Юр. лица</t>
    </r>
  </si>
  <si>
    <r>
      <rPr>
        <b/>
        <sz val="10"/>
        <rFont val="Times New Roman"/>
        <family val="1"/>
        <charset val="204"/>
      </rPr>
      <t>Вид объекта (нежилое строение, незавершенное строительство, объект торговли)</t>
    </r>
  </si>
  <si>
    <r>
      <rPr>
        <b/>
        <sz val="10"/>
        <rFont val="Times New Roman"/>
        <family val="1"/>
        <charset val="204"/>
      </rPr>
      <t>Адрес объекта</t>
    </r>
  </si>
  <si>
    <r>
      <rPr>
        <b/>
        <sz val="10"/>
        <rFont val="Times New Roman"/>
        <family val="1"/>
        <charset val="204"/>
      </rPr>
      <t>Мероприятие по благоустройству</t>
    </r>
  </si>
  <si>
    <t>Перечень дворовых территорий, подлежащих благоустройству в 2020 г.</t>
  </si>
  <si>
    <t>Адресный перечень объектов незавершенного строительства и земельных участков, находящихся в собственности (пользовании) юридических лиц и индивидуальных предпринимателей, на которых необходимо выполнение работ по благоустройству за счет средств указанных лиц</t>
  </si>
  <si>
    <t>Указ 204</t>
  </si>
  <si>
    <t>Отраслевой показатель</t>
  </si>
  <si>
    <t>Соглашение с ФОИВ</t>
  </si>
  <si>
    <t>Макро</t>
  </si>
  <si>
    <t>2020-2024</t>
  </si>
  <si>
    <r>
      <t>Планируемый г</t>
    </r>
    <r>
      <rPr>
        <b/>
        <sz val="10"/>
        <rFont val="Times New Roman"/>
        <family val="1"/>
        <charset val="204"/>
      </rPr>
      <t>од реализации</t>
    </r>
  </si>
  <si>
    <t>Подпрограмма  I «Комфортная городская среда"</t>
  </si>
  <si>
    <t xml:space="preserve">«Формирование современной комфортной городской среды" </t>
  </si>
  <si>
    <t xml:space="preserve">«Формирование современной комфортной городской среды» </t>
  </si>
  <si>
    <t>Подпрограмма  I «Комфортная городская среда»</t>
  </si>
  <si>
    <t xml:space="preserve">Подпрограмма II "Благоустройство территорий"           </t>
  </si>
  <si>
    <t>Итого по подпрограмме I:</t>
  </si>
  <si>
    <t>Итого по подпрограмме II:</t>
  </si>
  <si>
    <t>Подпрограмма III «Создание условий для обеспечения комфортного проживания жителей в многоквартирных домах»</t>
  </si>
  <si>
    <t>Итого по подпрограмме III:</t>
  </si>
  <si>
    <t>"Формирование современной комфортной городской среды"</t>
  </si>
  <si>
    <t>Основное мероприятие F2</t>
  </si>
  <si>
    <t>Основное мероприятие 1</t>
  </si>
  <si>
    <t xml:space="preserve">Основное мероприятие 1 </t>
  </si>
  <si>
    <t>Основное мероприятие 2</t>
  </si>
  <si>
    <t>Целевой показатель 2. Количество разработанных концепций благоустройства общественных территорий</t>
  </si>
  <si>
    <t>Целевой показатель 3. Количество разработанных проектов благоустройства общественных территорий</t>
  </si>
  <si>
    <t xml:space="preserve">Целевой показатель 4. Количество установленных детских игровых площадок
</t>
  </si>
  <si>
    <t>Целевой показатель 5. Обеспеченность обустроенными дворовыми территориями</t>
  </si>
  <si>
    <t>Целевой показатель 9. Реализованы проекты победителей Всероссийсукого конкурса лучших проектов создания комфортной городской среды в малых городах и исторических поселениях, не менее единицы</t>
  </si>
  <si>
    <t>Целевой показатель 10. Соотвествие нормативу обеспеченности парками культуры и отдыха</t>
  </si>
  <si>
    <t>Целевой показатель 2.Доля светильников наружного освещения, управление которыми осуществляется с использованием автоматизированных систем управления наружным освещением</t>
  </si>
  <si>
    <t>Целевой показатель 1. «Светлый город» – доля освещённых улиц, проездов, набережных в границах населенных пунктов городских округов и муниципальных районов (городских и сельских поселений) Московской области с уровнем освещённости, соответствующим нормативным значениям</t>
  </si>
  <si>
    <t>Целевой показатель 1. Количество отремонтированных подъездов МКД</t>
  </si>
  <si>
    <t xml:space="preserve">Целевой показатель 2. Количество МКД, в которых проведен капитальный ремонт в рамках региональной программы
     </t>
  </si>
  <si>
    <t>Основное мероприятие 1 «Обеспечение комфортной среды проживания на территории муниципального образования»</t>
  </si>
  <si>
    <t>Основное мероприятие 1«Приведение в надлежащее состояние подъездов в многоквартирных домах»</t>
  </si>
  <si>
    <t>Основное мероприятие 2 «Создание благоприятных условий для проживания граждан в многоквартирных домах, расположенных на территории Московской области»</t>
  </si>
  <si>
    <t>Основное мероприятие 1 «Приведение в надлежащее состояние подъездов в многоквартирных домах»</t>
  </si>
  <si>
    <t xml:space="preserve">Перечень мероприятий муниципальной программы </t>
  </si>
  <si>
    <t>Количество благоустроенных общественных территорий (в разрезе видов территорий), в том числе: -зоны отдыха, пешеходные зоны, набережные; -скверы; -площади; - парки, к 2024г. - ежегодно по 1 объекту;  Количество разработанных концепций благоустройства общественных территорий к 2024г. - ежегодно по 1 объекту; Количество разработанных проектов благоустройства общественных территорий к 2024г. - ежегодно по 1 объекту; Количество установленных детских игровых площадок - в 2024 - 0 шт.;  Обеспеченность обустроенными дворовыми территориями - в 2024 - ; Количество объектов электросетевого хозяйства, систем наружного и архитектурно-художественного освещения на которых реализованы мероприятия по устройству и капитальному ремонту - 2024г. - 2 ед.; Доля граждан, принявших участие в решении вопросов развития городской среды от общего количества граждан в возрасте до 14 лет - в 2024 - 30%; Доля реализованных комплексных проектов благоустройства общественных территорий в общем количестве реализованных в течение планового года проектов благоустройства общественных территорий в 2024г. - 1 ед.; Реализованы проекты победителей Всероссийсукого конкурса лучших проектов создания комфортной городской среды в малых городах и исторических поселениях - в 2024г. - 0%; Соотвествие нормативу обеспеченности парками культуры и отдыха в 2024 - ;Увеличение числа парков культуры и отдыха в 2024г. - 119%.</t>
  </si>
  <si>
    <t>«Светлый город» – доля освещённых улиц, проездов, набережных в границах населенных пунктов городских округов и муниципальных районов (городских и сельских поселений) Московской области с уровнем освещённости, соответствующим нормативным значениям в 2024г. - 100%; Доля светильников наружного освещения, управление которыми осуществляется с использованием автоматизированных систем управления наружным освещением - в 2024г. - 100%</t>
  </si>
  <si>
    <t>Количество МКД, в которых проведен капитальный ремонт в рамках региональной программы в 2024г. - 226 шт.</t>
  </si>
  <si>
    <t xml:space="preserve">Количество отремонтированных подъездов МКД - в 2024 - 545 шт.
</t>
  </si>
  <si>
    <t>Обоснование объема финансовых ресурсов, необходимых для реализации муниципальной программы
«Формирование современной комфортной городской среды»</t>
  </si>
  <si>
    <t>№п/п</t>
  </si>
  <si>
    <t xml:space="preserve">Планируемые результаты реализации муниципальной  программы </t>
  </si>
  <si>
    <t>Целевой показатель 11. Увеличение числа посетителей парков культуры и отдыха</t>
  </si>
  <si>
    <t>10 / 41</t>
  </si>
  <si>
    <t>Основное мероприятие F2. Федеральный проект "Формирование комфортной городской среды"</t>
  </si>
  <si>
    <t>5/21</t>
  </si>
  <si>
    <t>Мероприятие 9. Приобретение коммунальной техники</t>
  </si>
  <si>
    <t>Мероприятие 10. Устройство и капитальный ремонт электросетевого хозяйства, систем наружного освещения в рамках реализации проекта "Светлый город"</t>
  </si>
  <si>
    <t>Мероприятие 8. Ремонт дворовых территорий</t>
  </si>
  <si>
    <t>Мероприятие 11. Создание новых и (или) благоустройство существующих парков культуры и отдыха, расположенных на землях лесного фонда</t>
  </si>
  <si>
    <t>Мероприятие 14. Благоустройство общественных территорий</t>
  </si>
  <si>
    <t>Мероприятие 18. Комплексное благоустройство территорий за счет средств местного бюджета</t>
  </si>
  <si>
    <t>Мероприятие 2. Содержание, ремонт и восстановление уличного освещения</t>
  </si>
  <si>
    <t>Мероприятие 3. Организация благоустройства территории городского округа в части ремонта асфальтового покрытия дворовых территорий</t>
  </si>
  <si>
    <t>Мероприятие 3. Изготовление и установка стел</t>
  </si>
  <si>
    <t>Мероприятие 4.Комплексное благоустройство территорий муниципальных образований Московской области</t>
  </si>
  <si>
    <t>Мероприятие 1. Ремонт подъездов в многоквартирных домах</t>
  </si>
  <si>
    <t xml:space="preserve">Мероприятие 1. Проведение капитального ремонта многоквартирных домов на территории Московской области 
</t>
  </si>
  <si>
    <t>2.4.</t>
  </si>
  <si>
    <t xml:space="preserve">2.5. </t>
  </si>
  <si>
    <t xml:space="preserve">2.6. </t>
  </si>
  <si>
    <t xml:space="preserve">1.3. </t>
  </si>
  <si>
    <t xml:space="preserve">1.1. </t>
  </si>
  <si>
    <t>Мероприятие 1. Содержание, ремонт объектов благоустройства, в т.ч. озеленение территорий</t>
  </si>
  <si>
    <t xml:space="preserve">1.4. </t>
  </si>
  <si>
    <t>Мероприятие 52. Муниципальное задание МБУ КБ на создание ЕЦУР</t>
  </si>
  <si>
    <t>Основное мероприятие 1. "Благоустройство общественных территорий муниципальных образований Московской области"</t>
  </si>
  <si>
    <t>Основное мероприятие 1 «Благоустройство общественных территорий муниципальных образований Московской области»</t>
  </si>
  <si>
    <t xml:space="preserve">1.2. </t>
  </si>
  <si>
    <t>Мероприятие 4. Комплексное благоустройство территорий муниципальных образований Московской области</t>
  </si>
  <si>
    <t xml:space="preserve">2.1. </t>
  </si>
  <si>
    <t xml:space="preserve">2.2. </t>
  </si>
  <si>
    <t xml:space="preserve">2.3. </t>
  </si>
  <si>
    <t xml:space="preserve">Мероприятие 9. Приобретение коммунальной техники </t>
  </si>
  <si>
    <t xml:space="preserve">2.4. </t>
  </si>
  <si>
    <t xml:space="preserve">2.7. </t>
  </si>
  <si>
    <t>Мероприятие 1. Содержание, ремонт объектов благоустройства, в т.ч. Озеленение территорий</t>
  </si>
  <si>
    <t>Мероприятие 3. Организация благоустройстватерритории городского округа в части ремонта асфальтового покрытия дворовых территорий</t>
  </si>
  <si>
    <t xml:space="preserve">Мероприятие 1. Проведение капитального ремонта многоквартирных домах на территории Московской области 
</t>
  </si>
  <si>
    <t xml:space="preserve">"Приложение №6 к муниципальной программе </t>
  </si>
  <si>
    <t>Адрес</t>
  </si>
  <si>
    <t>г.о. Домодедово, мкр. Центральный, Подольский проезд, д.14, Кутузовский проезд, д.17, 17 корп 1, 19</t>
  </si>
  <si>
    <t>г.о. Домодедово,мкр.Авиационный, ул. Ильюшина,д.11/1,11/2</t>
  </si>
  <si>
    <t>г.о. Домодедово,мкр.Центральный, ул. Ленинская,д.2,4, ул.Рабочая,д.1 корп.21,3,7</t>
  </si>
  <si>
    <t>г.о. Домодедово,тер. Санаторий Москвич,д. 1,5</t>
  </si>
  <si>
    <t>г.о. Домодедово,с.Лобаново,ул.Знаменская,д. 1,1а</t>
  </si>
  <si>
    <t>г.о. Домодедово,д.Кутузово, ул.Школьная,д.6</t>
  </si>
  <si>
    <t>г.о. Домодедово,д.Косино, д. 1,2</t>
  </si>
  <si>
    <t xml:space="preserve">1.5. </t>
  </si>
  <si>
    <t>Мероприятие 53. Меропрития для привлечения добровольцев (волонтеров) к участию в реализации мероприятий, предусмотренных государственными и муниципальными программами формирования современной городской среды</t>
  </si>
  <si>
    <t>Мероприятие 54. Капитальный ремонт фасадов многоквартирных домов (государственная поддержка Фонду капитального ремонта общего имущества многоквартирных домов)</t>
  </si>
  <si>
    <t xml:space="preserve">Мероприятие 55. Имущественный взнос в Фонд капитального ремонта общего имущества многоквартирных домов на обеспечение  деятельности 
</t>
  </si>
  <si>
    <t>Приложение №5 к постановлению Администрации городского округа</t>
  </si>
  <si>
    <t>Приложение №3 к постановлению Администрации городского округа</t>
  </si>
  <si>
    <t xml:space="preserve">"Приложение № 4 к муниципальной программе </t>
  </si>
  <si>
    <t>Приложение №2 к постановлению Администрации городского округа</t>
  </si>
  <si>
    <t xml:space="preserve">"Приложение № 3 к муниципальной программе </t>
  </si>
  <si>
    <t xml:space="preserve">"Приложение № 2 к муниципальной программе </t>
  </si>
  <si>
    <t>Основное мероприятие 1; Основное мероприятие F2</t>
  </si>
  <si>
    <t>Целевой показатель 1. Количество благоустроенных общественных территорий (в разрезе видов территорий), в том числе: -зоны отдыха, пешеходные зоны, набережные; -скверы; -площади; - парки - 1 ед. в 2020</t>
  </si>
  <si>
    <t xml:space="preserve">1.6. </t>
  </si>
  <si>
    <t>Мероприятие 56. Изготовление и установку скульптуры (обелиска) по адресу: Московская область, г. Домодедово, мкр. Авиационный, площадь Гагарина, 1</t>
  </si>
  <si>
    <t>1.4.</t>
  </si>
  <si>
    <t xml:space="preserve">1.7. </t>
  </si>
  <si>
    <t xml:space="preserve">Мероприятие 51. Реконструкция ограждения по ул. Центральная ГПЗ Константиново </t>
  </si>
  <si>
    <t>Мероприятие 3. Реализация программ формирования современной городской среды в частиблагоустройства общественных территорий</t>
  </si>
  <si>
    <t xml:space="preserve">2.8. </t>
  </si>
  <si>
    <t xml:space="preserve">Мероприятие 59. Мероприятие по благоустройству «набережной» в МАУК «Городской парк культуры и отдыха «Елочки» </t>
  </si>
  <si>
    <t xml:space="preserve">1.8. </t>
  </si>
  <si>
    <t xml:space="preserve">1.9. </t>
  </si>
  <si>
    <t xml:space="preserve">2.9. </t>
  </si>
  <si>
    <t>Мероприятие 15. Обустройство и установка детских игровых площадок на территории муниципальных образований Московской области</t>
  </si>
  <si>
    <t xml:space="preserve">2.10. </t>
  </si>
  <si>
    <t xml:space="preserve">1.10. </t>
  </si>
  <si>
    <t>Мероприятие 60. Целевая субсидия МБУ КБ на приобретение мебели, оборудования</t>
  </si>
  <si>
    <t>Мероприятие 17. Устройство и капитальный ремонт электросетевого хозяйства в рамках реализации проекта "Светлый город"</t>
  </si>
  <si>
    <t>2.10.</t>
  </si>
  <si>
    <t>2.11.</t>
  </si>
  <si>
    <t xml:space="preserve">2.12. </t>
  </si>
  <si>
    <t>Мероприятие 5. Реализация мероприятий по организации функциональных зон в парках культуры и отдыха</t>
  </si>
  <si>
    <t>2.9.</t>
  </si>
  <si>
    <t>Мероприятие 16. Обустройство и установка детских игровых площадок на территории парков культуры и отдыха Московской области</t>
  </si>
  <si>
    <t>2.8.</t>
  </si>
  <si>
    <t>Приложение №4 к постановлению Администрации городского округа</t>
  </si>
  <si>
    <t xml:space="preserve">1.11. </t>
  </si>
  <si>
    <t>Мероприятие 61. Субсидия МБУ «КБ» на выполнение муниципального задания на ликвидацию несанкционированных навалов мусора</t>
  </si>
  <si>
    <t>г.Домодедово,  мкр.Востряково, ул.Проспект Советской Армии</t>
  </si>
  <si>
    <t>Козулин С.А.</t>
  </si>
  <si>
    <t>0</t>
  </si>
  <si>
    <t>3 / 14</t>
  </si>
  <si>
    <t>Приложение №1 к постановлению Администрации городского округа</t>
  </si>
  <si>
    <t xml:space="preserve">"Приложение №7 к муниципальной программе </t>
  </si>
  <si>
    <t>г.о. Домодедово,д.Благое, д.26</t>
  </si>
  <si>
    <t>г.о. Домодедово,мкр. Северный, ул.Речная,д.16, ул.Гагарина,д.48</t>
  </si>
  <si>
    <t>г.о. Домодедово,мкр. Северный, ул.1-я Коммунистическая,д.34,36,38,40</t>
  </si>
  <si>
    <t>г.о. Домодедово,пос. сан. "Подмосковье",д.8</t>
  </si>
  <si>
    <t>г.о. Домодедово, Колычевский а/о, д. Чурилково, д. 7б, 7в</t>
  </si>
  <si>
    <t>г.о. Домодедово, мкр. Авиационный, ул. Академика Туполева, д.13, ул. Жуковского, д.1, 3</t>
  </si>
  <si>
    <t>г.о. Домодедово, мкр. Северный, ул. Северная, д. 4</t>
  </si>
  <si>
    <t>Регистрационный номер двора</t>
  </si>
  <si>
    <t>г.о. Домодедово, мкр. Центральный, ул. Ленинская,д.2,4, ул.Рабочая,д.1 корп.21,3,7</t>
  </si>
  <si>
    <t>г.о. Домодедово, мкр. Северный, ул.Речная,д.16, ул.Гагарина,д.48</t>
  </si>
  <si>
    <t>г.о. Домодедово, пос. сан. "Подмосковье",д.8</t>
  </si>
  <si>
    <t>Перечень дворовых территорий, подлежащих благоустройству в 2020 г. том числе выполнение работ с привлечением субсидии на ремонт асфальта</t>
  </si>
  <si>
    <t>Мероприятие 57. «Приобретение автомобилей, телефонов МБУ "Комбинат благоустройства"»</t>
  </si>
  <si>
    <t>Мероприятие 58. «Приобретение флаговых конструкций, флагов с кронштейнами»</t>
  </si>
  <si>
    <t>Мероприятие 60. «Приобретение мебели, оборудования МБУ "Комбинат благоустройства" »</t>
  </si>
  <si>
    <t>Целевой показатель 1. Количество реализованных мероприятий по благоустройству общественных территорий, в том числе: пешеходные зоны, набережные, скверы, зоны отдыха, площади</t>
  </si>
  <si>
    <t>Целевой показатель 6. Количество объектов электросетевого хозяйства, на которых реализованы мероприятия по устройству и капитальному ремонту</t>
  </si>
  <si>
    <t>Целевой показатель 7. Количество объектов архитектурно-художественного освещения, на которых реализованы мероприятия по устройству и капитальному ремонту</t>
  </si>
  <si>
    <t>Целевой показатель 8.  Доля граждан, принявших участие в решении вопросов развития городской среды,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</t>
  </si>
  <si>
    <r>
      <rPr>
        <b/>
        <sz val="12"/>
        <rFont val="Times New Roman"/>
        <family val="1"/>
        <charset val="204"/>
      </rPr>
      <t xml:space="preserve">Подпрограмма II «Благоустройство территорий»   </t>
    </r>
    <r>
      <rPr>
        <b/>
        <sz val="12"/>
        <color rgb="FFFF0000"/>
        <rFont val="Times New Roman"/>
        <family val="1"/>
        <charset val="204"/>
      </rPr>
      <t xml:space="preserve">        </t>
    </r>
  </si>
  <si>
    <r>
      <rPr>
        <b/>
        <sz val="12"/>
        <rFont val="Times New Roman"/>
        <family val="1"/>
        <charset val="204"/>
      </rPr>
      <t xml:space="preserve">Подпрограмма III «Создание условий для обеспечения комфортного проживания жителей в многоквартирных домах»   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</si>
  <si>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i/>
        <sz val="12"/>
        <rFont val="Times New Roman"/>
        <family val="1"/>
        <charset val="204"/>
      </rPr>
      <t xml:space="preserve">Подпрограмма II «Благоустройство территорий»     </t>
    </r>
    <r>
      <rPr>
        <b/>
        <i/>
        <sz val="12"/>
        <color indexed="10"/>
        <rFont val="Times New Roman"/>
        <family val="1"/>
        <charset val="204"/>
      </rPr>
      <t xml:space="preserve">      </t>
    </r>
  </si>
  <si>
    <t>от 26.05.2020 № 1003</t>
  </si>
  <si>
    <t>от 31.10.2019 № 2298</t>
  </si>
  <si>
    <t>от  26.05.2020 №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</si>
</sst>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_₽"/>
    <numFmt numFmtId="165" formatCode="0.0"/>
  </numFmts>
  <fonts count="29" x14ac:knownFonts="1">
    <font>
      <sz val="10"/>
      <name val="Arial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i/>
      <sz val="11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.5"/>
      <name val="Times New Roman"/>
      <family val="1"/>
      <charset val="204"/>
    </font>
    <font>
      <b/>
      <i/>
      <sz val="10.5"/>
      <name val="Times New Roman"/>
      <family val="1"/>
      <charset val="204"/>
    </font>
    <font>
      <sz val="9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>
      <protection locked="0"/>
    </xf>
  </cellStyleXfs>
  <cellXfs count="222">
    <xf numFmtId="0" fontId="0" fillId="0" borderId="0" xfId="0"/>
    <xf numFmtId="0" fontId="3" fillId="0" borderId="0" xfId="0" applyFont="1"/>
    <xf numFmtId="0" fontId="14" fillId="0" borderId="1" xfId="0" applyFont="1" applyFill="1" applyBorder="1" applyAlignment="1">
      <alignment vertical="top" wrapText="1"/>
    </xf>
    <xf numFmtId="0" fontId="0" fillId="0" borderId="0" xfId="0" applyFill="1"/>
    <xf numFmtId="0" fontId="10" fillId="0" borderId="0" xfId="0" applyFont="1" applyFill="1"/>
    <xf numFmtId="2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vertical="top" wrapText="1"/>
    </xf>
    <xf numFmtId="4" fontId="8" fillId="0" borderId="0" xfId="0" applyNumberFormat="1" applyFont="1" applyFill="1" applyAlignment="1"/>
    <xf numFmtId="4" fontId="1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4" fontId="0" fillId="0" borderId="0" xfId="0" applyNumberFormat="1" applyFill="1"/>
    <xf numFmtId="4" fontId="11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8" fillId="0" borderId="0" xfId="0" applyFont="1" applyFill="1"/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1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20" fillId="0" borderId="14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19" fillId="0" borderId="0" xfId="0" applyNumberFormat="1" applyFont="1" applyFill="1" applyAlignment="1"/>
    <xf numFmtId="0" fontId="19" fillId="0" borderId="0" xfId="0" applyFont="1" applyFill="1" applyAlignment="1">
      <alignment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" fontId="10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4" fontId="9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wrapText="1"/>
    </xf>
    <xf numFmtId="4" fontId="8" fillId="0" borderId="0" xfId="0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Fill="1" applyBorder="1" applyAlignment="1">
      <alignment horizontal="right" vertical="top" wrapText="1"/>
    </xf>
    <xf numFmtId="2" fontId="9" fillId="0" borderId="0" xfId="0" applyNumberFormat="1" applyFont="1" applyFill="1"/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wrapText="1"/>
    </xf>
    <xf numFmtId="4" fontId="8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 wrapText="1"/>
    </xf>
    <xf numFmtId="2" fontId="1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4" fontId="7" fillId="0" borderId="0" xfId="0" applyNumberFormat="1" applyFont="1" applyFill="1"/>
    <xf numFmtId="2" fontId="7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top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wrapText="1"/>
    </xf>
    <xf numFmtId="4" fontId="8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16" fontId="1" fillId="0" borderId="5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" fontId="11" fillId="0" borderId="5" xfId="0" applyNumberFormat="1" applyFont="1" applyFill="1" applyBorder="1" applyAlignment="1">
      <alignment horizontal="center" vertical="top" wrapText="1"/>
    </xf>
    <xf numFmtId="16" fontId="11" fillId="0" borderId="4" xfId="0" applyNumberFormat="1" applyFont="1" applyFill="1" applyBorder="1" applyAlignment="1">
      <alignment horizontal="center" vertical="top" wrapText="1"/>
    </xf>
    <xf numFmtId="16" fontId="11" fillId="0" borderId="3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 wrapText="1"/>
    </xf>
    <xf numFmtId="4" fontId="1" fillId="0" borderId="0" xfId="0" applyNumberFormat="1" applyFont="1" applyFill="1" applyAlignment="1">
      <alignment horizontal="right"/>
    </xf>
    <xf numFmtId="0" fontId="27" fillId="0" borderId="6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left" vertical="top" wrapText="1"/>
    </xf>
    <xf numFmtId="164" fontId="18" fillId="0" borderId="4" xfId="0" applyNumberFormat="1" applyFont="1" applyFill="1" applyBorder="1" applyAlignment="1">
      <alignment horizontal="left" vertical="top" wrapText="1"/>
    </xf>
    <xf numFmtId="164" fontId="18" fillId="0" borderId="3" xfId="0" applyNumberFormat="1" applyFont="1" applyFill="1" applyBorder="1" applyAlignment="1">
      <alignment horizontal="left" vertical="top" wrapText="1"/>
    </xf>
    <xf numFmtId="49" fontId="11" fillId="0" borderId="5" xfId="0" applyNumberFormat="1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16" fontId="1" fillId="0" borderId="1" xfId="0" applyNumberFormat="1" applyFont="1" applyFill="1" applyBorder="1" applyAlignment="1">
      <alignment horizontal="center" vertical="top" wrapText="1"/>
    </xf>
    <xf numFmtId="4" fontId="11" fillId="0" borderId="5" xfId="0" applyNumberFormat="1" applyFont="1" applyFill="1" applyBorder="1" applyAlignment="1">
      <alignment horizontal="center" vertical="top" wrapText="1"/>
    </xf>
    <xf numFmtId="4" fontId="11" fillId="0" borderId="4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2" fontId="5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horizontal="right"/>
    </xf>
    <xf numFmtId="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 wrapText="1"/>
    </xf>
    <xf numFmtId="0" fontId="20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16" fontId="1" fillId="2" borderId="5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16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="90" zoomScaleNormal="90" workbookViewId="0">
      <selection activeCell="G13" sqref="G13"/>
    </sheetView>
  </sheetViews>
  <sheetFormatPr defaultColWidth="9.140625" defaultRowHeight="15.75" x14ac:dyDescent="0.25"/>
  <cols>
    <col min="1" max="1" width="9.140625" style="57"/>
    <col min="2" max="2" width="48.85546875" style="25" customWidth="1"/>
    <col min="3" max="3" width="14.28515625" style="25" customWidth="1"/>
    <col min="4" max="4" width="12" style="25" customWidth="1"/>
    <col min="5" max="5" width="14" style="25" customWidth="1"/>
    <col min="6" max="7" width="12.5703125" style="25" customWidth="1"/>
    <col min="8" max="8" width="12" style="25" customWidth="1"/>
    <col min="9" max="10" width="11.85546875" style="25" customWidth="1"/>
    <col min="11" max="11" width="26" style="25" customWidth="1"/>
    <col min="12" max="12" width="1.85546875" style="31" hidden="1" customWidth="1"/>
    <col min="13" max="16384" width="9.140625" style="4"/>
  </cols>
  <sheetData>
    <row r="1" spans="1:16" s="25" customFormat="1" ht="18" customHeight="1" x14ac:dyDescent="0.25">
      <c r="A1" s="24"/>
      <c r="C1" s="62"/>
      <c r="D1" s="68"/>
      <c r="E1" s="68"/>
      <c r="F1" s="68"/>
      <c r="G1" s="114" t="s">
        <v>251</v>
      </c>
      <c r="H1" s="114"/>
      <c r="I1" s="114"/>
      <c r="J1" s="114"/>
      <c r="K1" s="114"/>
      <c r="L1" s="68"/>
      <c r="M1" s="39"/>
      <c r="N1" s="68"/>
      <c r="O1" s="68"/>
      <c r="P1" s="68"/>
    </row>
    <row r="2" spans="1:16" s="25" customFormat="1" ht="18" customHeight="1" x14ac:dyDescent="0.25">
      <c r="A2" s="24"/>
      <c r="C2" s="62"/>
      <c r="D2" s="68"/>
      <c r="E2" s="68"/>
      <c r="F2" s="68"/>
      <c r="G2" s="114" t="s">
        <v>275</v>
      </c>
      <c r="H2" s="114"/>
      <c r="I2" s="114"/>
      <c r="J2" s="114"/>
      <c r="K2" s="114"/>
      <c r="L2" s="68"/>
      <c r="M2" s="39"/>
      <c r="N2" s="68"/>
      <c r="O2" s="68"/>
      <c r="P2" s="68"/>
    </row>
    <row r="3" spans="1:16" s="11" customFormat="1" ht="15" customHeight="1" x14ac:dyDescent="0.25">
      <c r="C3" s="12"/>
      <c r="D3" s="12"/>
      <c r="E3" s="63"/>
      <c r="F3" s="114" t="s">
        <v>218</v>
      </c>
      <c r="G3" s="114"/>
      <c r="H3" s="114"/>
      <c r="I3" s="114"/>
      <c r="J3" s="114"/>
      <c r="K3" s="114"/>
      <c r="L3" s="68"/>
      <c r="M3" s="39"/>
    </row>
    <row r="4" spans="1:16" s="11" customFormat="1" ht="15" x14ac:dyDescent="0.25">
      <c r="C4" s="12"/>
      <c r="D4" s="12"/>
      <c r="E4" s="63"/>
      <c r="F4" s="115" t="s">
        <v>128</v>
      </c>
      <c r="G4" s="115"/>
      <c r="H4" s="115"/>
      <c r="I4" s="115"/>
      <c r="J4" s="115"/>
      <c r="K4" s="115"/>
      <c r="L4" s="69"/>
      <c r="M4" s="8"/>
    </row>
    <row r="5" spans="1:16" s="11" customFormat="1" ht="14.1" customHeight="1" x14ac:dyDescent="0.25">
      <c r="C5" s="115" t="s">
        <v>29</v>
      </c>
      <c r="D5" s="115"/>
      <c r="E5" s="115"/>
      <c r="F5" s="115"/>
      <c r="G5" s="115"/>
      <c r="H5" s="115"/>
      <c r="I5" s="115"/>
      <c r="J5" s="115"/>
      <c r="K5" s="115"/>
      <c r="L5" s="69"/>
      <c r="M5" s="8"/>
    </row>
    <row r="6" spans="1:16" s="11" customFormat="1" ht="15" customHeight="1" x14ac:dyDescent="0.25">
      <c r="C6" s="12"/>
      <c r="D6" s="12"/>
      <c r="E6" s="63"/>
      <c r="F6" s="114" t="s">
        <v>276</v>
      </c>
      <c r="G6" s="114"/>
      <c r="H6" s="114"/>
      <c r="I6" s="114"/>
      <c r="J6" s="114"/>
      <c r="K6" s="68"/>
      <c r="L6" s="68"/>
      <c r="M6" s="39"/>
    </row>
    <row r="7" spans="1:16" s="45" customFormat="1" ht="14.25" customHeight="1" x14ac:dyDescent="0.25">
      <c r="A7" s="56"/>
      <c r="E7" s="46"/>
      <c r="F7" s="105"/>
      <c r="G7" s="105"/>
      <c r="H7" s="105"/>
      <c r="I7" s="105"/>
      <c r="J7" s="105"/>
      <c r="K7" s="105"/>
      <c r="L7" s="105"/>
      <c r="M7" s="105"/>
    </row>
    <row r="8" spans="1:16" s="33" customFormat="1" x14ac:dyDescent="0.2">
      <c r="A8" s="113" t="s">
        <v>162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32"/>
    </row>
    <row r="9" spans="1:16" s="33" customFormat="1" x14ac:dyDescent="0.2">
      <c r="A9" s="113" t="s">
        <v>129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32"/>
    </row>
    <row r="10" spans="1:16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2" spans="1:16" ht="24.75" customHeight="1" x14ac:dyDescent="0.2">
      <c r="A12" s="111" t="s">
        <v>161</v>
      </c>
      <c r="B12" s="112" t="s">
        <v>17</v>
      </c>
      <c r="C12" s="108" t="s">
        <v>27</v>
      </c>
      <c r="D12" s="112" t="s">
        <v>14</v>
      </c>
      <c r="E12" s="112" t="s">
        <v>18</v>
      </c>
      <c r="F12" s="106" t="s">
        <v>5</v>
      </c>
      <c r="G12" s="107"/>
      <c r="H12" s="107"/>
      <c r="I12" s="107"/>
      <c r="J12" s="107"/>
      <c r="K12" s="108"/>
    </row>
    <row r="13" spans="1:16" ht="69" customHeight="1" x14ac:dyDescent="0.2">
      <c r="A13" s="111"/>
      <c r="B13" s="112"/>
      <c r="C13" s="108"/>
      <c r="D13" s="112"/>
      <c r="E13" s="112"/>
      <c r="F13" s="49">
        <v>2020</v>
      </c>
      <c r="G13" s="49">
        <v>2021</v>
      </c>
      <c r="H13" s="49">
        <v>2022</v>
      </c>
      <c r="I13" s="49">
        <v>2023</v>
      </c>
      <c r="J13" s="49">
        <v>2024</v>
      </c>
      <c r="K13" s="102" t="s">
        <v>19</v>
      </c>
    </row>
    <row r="14" spans="1:16" x14ac:dyDescent="0.2">
      <c r="A14" s="58"/>
      <c r="B14" s="102">
        <v>2</v>
      </c>
      <c r="C14" s="102">
        <v>3</v>
      </c>
      <c r="D14" s="102">
        <v>4</v>
      </c>
      <c r="E14" s="102">
        <v>5</v>
      </c>
      <c r="F14" s="102">
        <v>6</v>
      </c>
      <c r="G14" s="102">
        <v>7</v>
      </c>
      <c r="H14" s="102">
        <v>8</v>
      </c>
      <c r="I14" s="102">
        <v>9</v>
      </c>
      <c r="J14" s="102">
        <v>10</v>
      </c>
      <c r="K14" s="102">
        <v>11</v>
      </c>
    </row>
    <row r="15" spans="1:16" ht="18" customHeight="1" x14ac:dyDescent="0.2">
      <c r="A15" s="58"/>
      <c r="B15" s="205" t="s">
        <v>130</v>
      </c>
      <c r="C15" s="109"/>
      <c r="D15" s="109"/>
      <c r="E15" s="109"/>
      <c r="F15" s="109"/>
      <c r="G15" s="109"/>
      <c r="H15" s="109"/>
      <c r="I15" s="109"/>
      <c r="J15" s="110"/>
      <c r="K15" s="103" t="s">
        <v>20</v>
      </c>
    </row>
    <row r="16" spans="1:16" ht="88.5" customHeight="1" x14ac:dyDescent="0.2">
      <c r="A16" s="58">
        <v>1</v>
      </c>
      <c r="B16" s="54" t="s">
        <v>268</v>
      </c>
      <c r="C16" s="103" t="s">
        <v>121</v>
      </c>
      <c r="D16" s="103" t="s">
        <v>40</v>
      </c>
      <c r="E16" s="19" t="s">
        <v>45</v>
      </c>
      <c r="F16" s="19" t="s">
        <v>45</v>
      </c>
      <c r="G16" s="19" t="s">
        <v>45</v>
      </c>
      <c r="H16" s="19" t="s">
        <v>45</v>
      </c>
      <c r="I16" s="19" t="s">
        <v>45</v>
      </c>
      <c r="J16" s="19" t="s">
        <v>45</v>
      </c>
      <c r="K16" s="103" t="s">
        <v>219</v>
      </c>
      <c r="L16" s="36" t="s">
        <v>48</v>
      </c>
    </row>
    <row r="17" spans="1:17" ht="70.5" customHeight="1" x14ac:dyDescent="0.2">
      <c r="A17" s="58">
        <v>2</v>
      </c>
      <c r="B17" s="54" t="s">
        <v>141</v>
      </c>
      <c r="C17" s="103" t="s">
        <v>121</v>
      </c>
      <c r="D17" s="103" t="s">
        <v>40</v>
      </c>
      <c r="E17" s="19" t="s">
        <v>45</v>
      </c>
      <c r="F17" s="19" t="s">
        <v>249</v>
      </c>
      <c r="G17" s="19" t="s">
        <v>45</v>
      </c>
      <c r="H17" s="19" t="s">
        <v>45</v>
      </c>
      <c r="I17" s="19" t="s">
        <v>45</v>
      </c>
      <c r="J17" s="19" t="s">
        <v>45</v>
      </c>
      <c r="K17" s="103" t="s">
        <v>137</v>
      </c>
      <c r="L17" s="36"/>
    </row>
    <row r="18" spans="1:17" ht="70.5" customHeight="1" x14ac:dyDescent="0.2">
      <c r="A18" s="58">
        <v>3</v>
      </c>
      <c r="B18" s="55" t="s">
        <v>142</v>
      </c>
      <c r="C18" s="103" t="s">
        <v>121</v>
      </c>
      <c r="D18" s="103" t="s">
        <v>40</v>
      </c>
      <c r="E18" s="103">
        <v>2</v>
      </c>
      <c r="F18" s="103">
        <v>0</v>
      </c>
      <c r="G18" s="103">
        <v>1</v>
      </c>
      <c r="H18" s="103">
        <v>1</v>
      </c>
      <c r="I18" s="103">
        <v>1</v>
      </c>
      <c r="J18" s="103">
        <v>1</v>
      </c>
      <c r="K18" s="103" t="s">
        <v>137</v>
      </c>
      <c r="L18" s="36"/>
    </row>
    <row r="19" spans="1:17" ht="70.5" customHeight="1" x14ac:dyDescent="0.2">
      <c r="A19" s="58">
        <v>4</v>
      </c>
      <c r="B19" s="54" t="s">
        <v>143</v>
      </c>
      <c r="C19" s="103" t="s">
        <v>39</v>
      </c>
      <c r="D19" s="103" t="s">
        <v>40</v>
      </c>
      <c r="E19" s="103">
        <v>0</v>
      </c>
      <c r="F19" s="103">
        <v>1</v>
      </c>
      <c r="G19" s="103">
        <v>0</v>
      </c>
      <c r="H19" s="103">
        <v>0</v>
      </c>
      <c r="I19" s="103">
        <v>0</v>
      </c>
      <c r="J19" s="103">
        <v>0</v>
      </c>
      <c r="K19" s="103" t="s">
        <v>137</v>
      </c>
      <c r="L19" s="36"/>
    </row>
    <row r="20" spans="1:17" ht="70.5" customHeight="1" x14ac:dyDescent="0.2">
      <c r="A20" s="58">
        <v>5</v>
      </c>
      <c r="B20" s="54" t="s">
        <v>144</v>
      </c>
      <c r="C20" s="103" t="s">
        <v>39</v>
      </c>
      <c r="D20" s="103" t="s">
        <v>46</v>
      </c>
      <c r="E20" s="19" t="s">
        <v>166</v>
      </c>
      <c r="F20" s="19" t="s">
        <v>250</v>
      </c>
      <c r="G20" s="19" t="s">
        <v>164</v>
      </c>
      <c r="H20" s="19" t="s">
        <v>164</v>
      </c>
      <c r="I20" s="19" t="s">
        <v>164</v>
      </c>
      <c r="J20" s="19" t="s">
        <v>164</v>
      </c>
      <c r="K20" s="103" t="s">
        <v>137</v>
      </c>
      <c r="L20" s="36"/>
    </row>
    <row r="21" spans="1:17" ht="63" x14ac:dyDescent="0.2">
      <c r="A21" s="58">
        <v>6</v>
      </c>
      <c r="B21" s="54" t="s">
        <v>269</v>
      </c>
      <c r="C21" s="103" t="s">
        <v>122</v>
      </c>
      <c r="D21" s="103" t="s">
        <v>40</v>
      </c>
      <c r="E21" s="103">
        <v>2</v>
      </c>
      <c r="F21" s="103">
        <v>5</v>
      </c>
      <c r="G21" s="103">
        <v>2</v>
      </c>
      <c r="H21" s="103">
        <v>2</v>
      </c>
      <c r="I21" s="103">
        <v>2</v>
      </c>
      <c r="J21" s="103">
        <v>2</v>
      </c>
      <c r="K21" s="103" t="s">
        <v>137</v>
      </c>
      <c r="L21" s="36"/>
      <c r="Q21" s="59"/>
    </row>
    <row r="22" spans="1:17" ht="63" x14ac:dyDescent="0.2">
      <c r="A22" s="58">
        <v>7</v>
      </c>
      <c r="B22" s="54" t="s">
        <v>270</v>
      </c>
      <c r="C22" s="103" t="s">
        <v>122</v>
      </c>
      <c r="D22" s="103" t="s">
        <v>40</v>
      </c>
      <c r="E22" s="103">
        <v>2</v>
      </c>
      <c r="F22" s="103">
        <v>0</v>
      </c>
      <c r="G22" s="103">
        <v>2</v>
      </c>
      <c r="H22" s="103">
        <v>2</v>
      </c>
      <c r="I22" s="103">
        <v>2</v>
      </c>
      <c r="J22" s="103">
        <v>2</v>
      </c>
      <c r="K22" s="103" t="s">
        <v>137</v>
      </c>
      <c r="L22" s="36"/>
      <c r="Q22" s="59"/>
    </row>
    <row r="23" spans="1:17" ht="116.25" customHeight="1" x14ac:dyDescent="0.2">
      <c r="A23" s="58">
        <v>8</v>
      </c>
      <c r="B23" s="54" t="s">
        <v>271</v>
      </c>
      <c r="C23" s="103" t="s">
        <v>121</v>
      </c>
      <c r="D23" s="103" t="s">
        <v>43</v>
      </c>
      <c r="E23" s="103">
        <v>6</v>
      </c>
      <c r="F23" s="103">
        <v>12</v>
      </c>
      <c r="G23" s="103">
        <v>15</v>
      </c>
      <c r="H23" s="103">
        <v>20</v>
      </c>
      <c r="I23" s="103">
        <v>25</v>
      </c>
      <c r="J23" s="103">
        <v>30</v>
      </c>
      <c r="K23" s="103" t="s">
        <v>137</v>
      </c>
      <c r="L23" s="36"/>
    </row>
    <row r="24" spans="1:17" ht="78.75" x14ac:dyDescent="0.2">
      <c r="A24" s="58">
        <v>9</v>
      </c>
      <c r="B24" s="54" t="s">
        <v>145</v>
      </c>
      <c r="C24" s="103" t="s">
        <v>123</v>
      </c>
      <c r="D24" s="103" t="s">
        <v>40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 t="s">
        <v>137</v>
      </c>
      <c r="L24" s="36"/>
    </row>
    <row r="25" spans="1:17" ht="70.5" customHeight="1" x14ac:dyDescent="0.2">
      <c r="A25" s="58">
        <v>10</v>
      </c>
      <c r="B25" s="54" t="s">
        <v>146</v>
      </c>
      <c r="C25" s="103" t="s">
        <v>124</v>
      </c>
      <c r="D25" s="103" t="s">
        <v>43</v>
      </c>
      <c r="E25" s="103">
        <v>25</v>
      </c>
      <c r="F25" s="103">
        <v>20</v>
      </c>
      <c r="G25" s="103">
        <v>20</v>
      </c>
      <c r="H25" s="103">
        <v>40</v>
      </c>
      <c r="I25" s="103">
        <v>80</v>
      </c>
      <c r="J25" s="103">
        <v>100</v>
      </c>
      <c r="K25" s="103" t="s">
        <v>137</v>
      </c>
      <c r="L25" s="36"/>
    </row>
    <row r="26" spans="1:17" ht="70.5" customHeight="1" x14ac:dyDescent="0.2">
      <c r="A26" s="58">
        <v>11</v>
      </c>
      <c r="B26" s="54" t="s">
        <v>163</v>
      </c>
      <c r="C26" s="103" t="s">
        <v>39</v>
      </c>
      <c r="D26" s="103" t="s">
        <v>43</v>
      </c>
      <c r="E26" s="103">
        <v>115</v>
      </c>
      <c r="F26" s="103">
        <v>107</v>
      </c>
      <c r="G26" s="103">
        <v>110</v>
      </c>
      <c r="H26" s="103">
        <v>113</v>
      </c>
      <c r="I26" s="103">
        <v>116</v>
      </c>
      <c r="J26" s="103">
        <v>119</v>
      </c>
      <c r="K26" s="103" t="s">
        <v>137</v>
      </c>
      <c r="L26" s="36"/>
    </row>
    <row r="27" spans="1:17" ht="18" customHeight="1" x14ac:dyDescent="0.2">
      <c r="A27" s="58"/>
      <c r="B27" s="109" t="s">
        <v>272</v>
      </c>
      <c r="C27" s="109"/>
      <c r="D27" s="109"/>
      <c r="E27" s="109"/>
      <c r="F27" s="109"/>
      <c r="G27" s="109"/>
      <c r="H27" s="109"/>
      <c r="I27" s="109"/>
      <c r="J27" s="110"/>
      <c r="K27" s="103" t="s">
        <v>20</v>
      </c>
    </row>
    <row r="28" spans="1:17" ht="113.25" customHeight="1" x14ac:dyDescent="0.2">
      <c r="A28" s="58">
        <v>1</v>
      </c>
      <c r="B28" s="55" t="s">
        <v>148</v>
      </c>
      <c r="C28" s="103" t="s">
        <v>44</v>
      </c>
      <c r="D28" s="20" t="s">
        <v>41</v>
      </c>
      <c r="E28" s="103">
        <v>95.89</v>
      </c>
      <c r="F28" s="103">
        <v>100</v>
      </c>
      <c r="G28" s="103">
        <v>100</v>
      </c>
      <c r="H28" s="103">
        <v>100</v>
      </c>
      <c r="I28" s="103">
        <v>100</v>
      </c>
      <c r="J28" s="103">
        <v>100</v>
      </c>
      <c r="K28" s="103" t="s">
        <v>138</v>
      </c>
      <c r="L28" s="37" t="s">
        <v>50</v>
      </c>
    </row>
    <row r="29" spans="1:17" ht="81" customHeight="1" x14ac:dyDescent="0.2">
      <c r="A29" s="58">
        <v>2</v>
      </c>
      <c r="B29" s="54" t="s">
        <v>147</v>
      </c>
      <c r="C29" s="103" t="s">
        <v>44</v>
      </c>
      <c r="D29" s="103" t="s">
        <v>41</v>
      </c>
      <c r="E29" s="103">
        <v>0</v>
      </c>
      <c r="F29" s="103">
        <v>60</v>
      </c>
      <c r="G29" s="103">
        <v>100</v>
      </c>
      <c r="H29" s="103">
        <v>100</v>
      </c>
      <c r="I29" s="103">
        <v>100</v>
      </c>
      <c r="J29" s="103">
        <v>100</v>
      </c>
      <c r="K29" s="103" t="s">
        <v>138</v>
      </c>
      <c r="L29" s="37" t="s">
        <v>50</v>
      </c>
    </row>
    <row r="30" spans="1:17" ht="21" customHeight="1" x14ac:dyDescent="0.2">
      <c r="A30" s="58"/>
      <c r="B30" s="109" t="s">
        <v>273</v>
      </c>
      <c r="C30" s="109"/>
      <c r="D30" s="109"/>
      <c r="E30" s="109"/>
      <c r="F30" s="109"/>
      <c r="G30" s="109"/>
      <c r="H30" s="109"/>
      <c r="I30" s="109"/>
      <c r="J30" s="110"/>
      <c r="K30" s="103" t="s">
        <v>20</v>
      </c>
    </row>
    <row r="31" spans="1:17" ht="74.25" customHeight="1" x14ac:dyDescent="0.2">
      <c r="A31" s="58">
        <v>1</v>
      </c>
      <c r="B31" s="35" t="s">
        <v>149</v>
      </c>
      <c r="C31" s="103" t="s">
        <v>39</v>
      </c>
      <c r="D31" s="103" t="s">
        <v>40</v>
      </c>
      <c r="E31" s="103">
        <v>471</v>
      </c>
      <c r="F31" s="38">
        <v>10</v>
      </c>
      <c r="G31" s="38">
        <v>0</v>
      </c>
      <c r="H31" s="38">
        <v>0</v>
      </c>
      <c r="I31" s="38">
        <v>0</v>
      </c>
      <c r="J31" s="38">
        <v>0</v>
      </c>
      <c r="K31" s="103" t="s">
        <v>139</v>
      </c>
      <c r="L31" s="36" t="s">
        <v>49</v>
      </c>
    </row>
    <row r="32" spans="1:17" ht="63.75" customHeight="1" x14ac:dyDescent="0.2">
      <c r="A32" s="58">
        <v>2</v>
      </c>
      <c r="B32" s="54" t="s">
        <v>150</v>
      </c>
      <c r="C32" s="103" t="s">
        <v>39</v>
      </c>
      <c r="D32" s="103" t="s">
        <v>40</v>
      </c>
      <c r="E32" s="38">
        <v>28</v>
      </c>
      <c r="F32" s="38">
        <v>31</v>
      </c>
      <c r="G32" s="38">
        <v>36</v>
      </c>
      <c r="H32" s="38">
        <v>36</v>
      </c>
      <c r="I32" s="38">
        <v>42</v>
      </c>
      <c r="J32" s="38">
        <v>49</v>
      </c>
      <c r="K32" s="103" t="s">
        <v>140</v>
      </c>
      <c r="L32" s="36" t="s">
        <v>51</v>
      </c>
    </row>
  </sheetData>
  <mergeCells count="18">
    <mergeCell ref="F7:M7"/>
    <mergeCell ref="A8:M8"/>
    <mergeCell ref="A9:M9"/>
    <mergeCell ref="F6:J6"/>
    <mergeCell ref="G1:K1"/>
    <mergeCell ref="G2:K2"/>
    <mergeCell ref="F3:K3"/>
    <mergeCell ref="F4:K4"/>
    <mergeCell ref="C5:K5"/>
    <mergeCell ref="F12:K12"/>
    <mergeCell ref="B15:J15"/>
    <mergeCell ref="B27:J27"/>
    <mergeCell ref="B30:J30"/>
    <mergeCell ref="A12:A13"/>
    <mergeCell ref="B12:B13"/>
    <mergeCell ref="C12:C13"/>
    <mergeCell ref="D12:D13"/>
    <mergeCell ref="E12:E13"/>
  </mergeCells>
  <phoneticPr fontId="2" type="noConversion"/>
  <pageMargins left="0.17" right="0.17" top="0.2" bottom="0.17" header="0.17" footer="0.17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view="pageBreakPreview" zoomScale="80" zoomScaleNormal="90" zoomScaleSheetLayoutView="80" workbookViewId="0">
      <selection activeCell="E9" sqref="E9:J9"/>
    </sheetView>
  </sheetViews>
  <sheetFormatPr defaultColWidth="9.140625" defaultRowHeight="12.75" x14ac:dyDescent="0.2"/>
  <cols>
    <col min="1" max="1" width="9.140625" style="51"/>
    <col min="2" max="2" width="30.42578125" style="3" customWidth="1"/>
    <col min="3" max="3" width="22.85546875" style="3" customWidth="1"/>
    <col min="4" max="4" width="22.42578125" style="3" customWidth="1"/>
    <col min="5" max="5" width="16" style="3" customWidth="1"/>
    <col min="6" max="7" width="14.28515625" style="14" customWidth="1"/>
    <col min="8" max="10" width="14.28515625" style="3" customWidth="1"/>
    <col min="11" max="12" width="19.28515625" style="3" customWidth="1"/>
    <col min="13" max="16384" width="9.140625" style="3"/>
  </cols>
  <sheetData>
    <row r="1" spans="1:16" s="25" customFormat="1" ht="18" customHeight="1" x14ac:dyDescent="0.25">
      <c r="A1" s="24"/>
      <c r="C1" s="62"/>
      <c r="D1" s="79"/>
      <c r="E1" s="79"/>
      <c r="F1" s="79"/>
      <c r="G1" s="114" t="s">
        <v>216</v>
      </c>
      <c r="H1" s="114"/>
      <c r="I1" s="114"/>
      <c r="J1" s="114"/>
      <c r="K1" s="114"/>
      <c r="L1" s="79"/>
      <c r="M1" s="39"/>
      <c r="N1" s="79"/>
      <c r="O1" s="79"/>
      <c r="P1" s="79"/>
    </row>
    <row r="2" spans="1:16" s="25" customFormat="1" ht="18" customHeight="1" x14ac:dyDescent="0.25">
      <c r="A2" s="24"/>
      <c r="C2" s="62"/>
      <c r="D2" s="79"/>
      <c r="E2" s="79"/>
      <c r="F2" s="79"/>
      <c r="G2" s="114" t="s">
        <v>275</v>
      </c>
      <c r="H2" s="114"/>
      <c r="I2" s="114"/>
      <c r="J2" s="114"/>
      <c r="K2" s="114"/>
      <c r="L2" s="79"/>
      <c r="M2" s="39"/>
      <c r="N2" s="79"/>
      <c r="O2" s="79"/>
      <c r="P2" s="79"/>
    </row>
    <row r="3" spans="1:16" s="11" customFormat="1" ht="15" customHeight="1" x14ac:dyDescent="0.25">
      <c r="C3" s="12"/>
      <c r="D3" s="12"/>
      <c r="E3" s="63"/>
      <c r="F3" s="114" t="s">
        <v>217</v>
      </c>
      <c r="G3" s="114"/>
      <c r="H3" s="114"/>
      <c r="I3" s="114"/>
      <c r="J3" s="114"/>
      <c r="K3" s="114"/>
      <c r="L3" s="79"/>
      <c r="M3" s="39"/>
    </row>
    <row r="4" spans="1:16" s="11" customFormat="1" ht="15" x14ac:dyDescent="0.25">
      <c r="C4" s="12"/>
      <c r="D4" s="12"/>
      <c r="E4" s="63"/>
      <c r="F4" s="115" t="s">
        <v>128</v>
      </c>
      <c r="G4" s="115"/>
      <c r="H4" s="115"/>
      <c r="I4" s="115"/>
      <c r="J4" s="115"/>
      <c r="K4" s="115"/>
      <c r="L4" s="80"/>
      <c r="M4" s="8"/>
    </row>
    <row r="5" spans="1:16" s="11" customFormat="1" ht="14.1" customHeight="1" x14ac:dyDescent="0.25">
      <c r="C5" s="115" t="s">
        <v>29</v>
      </c>
      <c r="D5" s="115"/>
      <c r="E5" s="115"/>
      <c r="F5" s="115"/>
      <c r="G5" s="115"/>
      <c r="H5" s="115"/>
      <c r="I5" s="115"/>
      <c r="J5" s="115"/>
      <c r="K5" s="115"/>
      <c r="L5" s="80"/>
      <c r="M5" s="8"/>
    </row>
    <row r="6" spans="1:16" s="11" customFormat="1" ht="15" customHeight="1" x14ac:dyDescent="0.25">
      <c r="C6" s="12"/>
      <c r="D6" s="12"/>
      <c r="E6" s="63"/>
      <c r="F6" s="114" t="s">
        <v>276</v>
      </c>
      <c r="G6" s="114"/>
      <c r="H6" s="114"/>
      <c r="I6" s="114"/>
      <c r="J6" s="114"/>
      <c r="K6" s="79"/>
      <c r="L6" s="79"/>
      <c r="M6" s="39"/>
    </row>
    <row r="7" spans="1:16" ht="45" customHeight="1" x14ac:dyDescent="0.2">
      <c r="B7" s="113" t="s">
        <v>160</v>
      </c>
      <c r="C7" s="113"/>
      <c r="D7" s="113"/>
      <c r="E7" s="113"/>
      <c r="F7" s="113"/>
      <c r="G7" s="113"/>
      <c r="H7" s="113"/>
      <c r="I7" s="113"/>
      <c r="J7" s="113"/>
      <c r="K7" s="113"/>
      <c r="L7" s="78"/>
    </row>
    <row r="8" spans="1:16" ht="15.75" x14ac:dyDescent="0.2">
      <c r="B8" s="13"/>
      <c r="C8" s="13"/>
      <c r="D8" s="13"/>
      <c r="E8" s="13"/>
      <c r="F8" s="21"/>
      <c r="G8" s="21"/>
      <c r="H8" s="13"/>
      <c r="I8" s="13"/>
      <c r="J8" s="13"/>
      <c r="K8" s="13"/>
      <c r="L8" s="13"/>
    </row>
    <row r="9" spans="1:16" ht="31.5" customHeight="1" x14ac:dyDescent="0.2">
      <c r="A9" s="134" t="s">
        <v>4</v>
      </c>
      <c r="B9" s="134" t="s">
        <v>37</v>
      </c>
      <c r="C9" s="134" t="s">
        <v>3</v>
      </c>
      <c r="D9" s="134" t="s">
        <v>35</v>
      </c>
      <c r="E9" s="137" t="s">
        <v>34</v>
      </c>
      <c r="F9" s="138"/>
      <c r="G9" s="138"/>
      <c r="H9" s="138"/>
      <c r="I9" s="138"/>
      <c r="J9" s="139"/>
      <c r="K9" s="134" t="s">
        <v>36</v>
      </c>
      <c r="L9" s="64"/>
    </row>
    <row r="10" spans="1:16" ht="38.25" customHeight="1" x14ac:dyDescent="0.2">
      <c r="A10" s="135"/>
      <c r="B10" s="135"/>
      <c r="C10" s="135"/>
      <c r="D10" s="135"/>
      <c r="E10" s="81" t="s">
        <v>0</v>
      </c>
      <c r="F10" s="50">
        <v>2020</v>
      </c>
      <c r="G10" s="50">
        <v>2021</v>
      </c>
      <c r="H10" s="50">
        <v>2022</v>
      </c>
      <c r="I10" s="50">
        <v>2023</v>
      </c>
      <c r="J10" s="50">
        <v>2024</v>
      </c>
      <c r="K10" s="135"/>
      <c r="L10" s="64"/>
    </row>
    <row r="11" spans="1:16" ht="15.75" customHeight="1" x14ac:dyDescent="0.2">
      <c r="A11" s="52"/>
      <c r="B11" s="181" t="s">
        <v>130</v>
      </c>
      <c r="C11" s="122"/>
      <c r="D11" s="122"/>
      <c r="E11" s="122"/>
      <c r="F11" s="122"/>
      <c r="G11" s="122"/>
      <c r="H11" s="122"/>
      <c r="I11" s="122"/>
      <c r="J11" s="122"/>
      <c r="K11" s="123"/>
      <c r="L11" s="65"/>
    </row>
    <row r="12" spans="1:16" ht="75" x14ac:dyDescent="0.2">
      <c r="A12" s="82" t="s">
        <v>52</v>
      </c>
      <c r="B12" s="104" t="s">
        <v>187</v>
      </c>
      <c r="C12" s="83"/>
      <c r="D12" s="83"/>
      <c r="E12" s="83"/>
      <c r="F12" s="7"/>
      <c r="G12" s="7"/>
      <c r="H12" s="83"/>
      <c r="I12" s="83"/>
      <c r="J12" s="83"/>
      <c r="K12" s="83"/>
      <c r="L12" s="66"/>
    </row>
    <row r="13" spans="1:16" ht="15" customHeight="1" x14ac:dyDescent="0.2">
      <c r="A13" s="120" t="s">
        <v>12</v>
      </c>
      <c r="B13" s="117" t="s">
        <v>175</v>
      </c>
      <c r="C13" s="83" t="s">
        <v>2</v>
      </c>
      <c r="D13" s="116" t="s">
        <v>38</v>
      </c>
      <c r="E13" s="7">
        <f t="shared" ref="E13:E22" si="0">SUM(F13:J13)</f>
        <v>14158</v>
      </c>
      <c r="F13" s="7">
        <f t="shared" ref="F13:J13" si="1">SUM(F14:F17)</f>
        <v>14158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5"/>
      <c r="L13" s="67"/>
    </row>
    <row r="14" spans="1:16" ht="30" x14ac:dyDescent="0.2">
      <c r="A14" s="120"/>
      <c r="B14" s="118"/>
      <c r="C14" s="83" t="s">
        <v>1</v>
      </c>
      <c r="D14" s="116"/>
      <c r="E14" s="7">
        <f t="shared" si="0"/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5"/>
      <c r="L14" s="67"/>
    </row>
    <row r="15" spans="1:16" ht="30" x14ac:dyDescent="0.2">
      <c r="A15" s="120"/>
      <c r="B15" s="118"/>
      <c r="C15" s="83" t="s">
        <v>7</v>
      </c>
      <c r="D15" s="116"/>
      <c r="E15" s="7">
        <f t="shared" si="0"/>
        <v>13450</v>
      </c>
      <c r="F15" s="7">
        <v>13450</v>
      </c>
      <c r="G15" s="7">
        <v>0</v>
      </c>
      <c r="H15" s="7">
        <v>0</v>
      </c>
      <c r="I15" s="7">
        <v>0</v>
      </c>
      <c r="J15" s="7">
        <v>0</v>
      </c>
      <c r="K15" s="5"/>
      <c r="L15" s="67"/>
    </row>
    <row r="16" spans="1:16" ht="45" x14ac:dyDescent="0.2">
      <c r="A16" s="120"/>
      <c r="B16" s="118"/>
      <c r="C16" s="83" t="s">
        <v>16</v>
      </c>
      <c r="D16" s="116"/>
      <c r="E16" s="7">
        <f t="shared" si="0"/>
        <v>708</v>
      </c>
      <c r="F16" s="7">
        <v>708</v>
      </c>
      <c r="G16" s="7">
        <v>0</v>
      </c>
      <c r="H16" s="7">
        <v>0</v>
      </c>
      <c r="I16" s="7">
        <v>0</v>
      </c>
      <c r="J16" s="7">
        <v>0</v>
      </c>
      <c r="K16" s="5"/>
      <c r="L16" s="67"/>
    </row>
    <row r="17" spans="1:12" ht="30" x14ac:dyDescent="0.2">
      <c r="A17" s="120"/>
      <c r="B17" s="119"/>
      <c r="C17" s="83" t="s">
        <v>26</v>
      </c>
      <c r="D17" s="116"/>
      <c r="E17" s="7">
        <f t="shared" si="0"/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5"/>
      <c r="L17" s="67"/>
    </row>
    <row r="18" spans="1:12" ht="15" customHeight="1" x14ac:dyDescent="0.2">
      <c r="A18" s="120" t="s">
        <v>189</v>
      </c>
      <c r="B18" s="117" t="s">
        <v>190</v>
      </c>
      <c r="C18" s="83" t="s">
        <v>2</v>
      </c>
      <c r="D18" s="116"/>
      <c r="E18" s="7">
        <f t="shared" si="0"/>
        <v>6810</v>
      </c>
      <c r="F18" s="7">
        <f t="shared" ref="F18:J18" si="2">SUM(F19:F22)</f>
        <v>6810</v>
      </c>
      <c r="G18" s="7">
        <f t="shared" si="2"/>
        <v>0</v>
      </c>
      <c r="H18" s="7">
        <f t="shared" si="2"/>
        <v>0</v>
      </c>
      <c r="I18" s="7">
        <f t="shared" si="2"/>
        <v>0</v>
      </c>
      <c r="J18" s="7">
        <f t="shared" si="2"/>
        <v>0</v>
      </c>
      <c r="K18" s="5"/>
      <c r="L18" s="67"/>
    </row>
    <row r="19" spans="1:12" ht="30" x14ac:dyDescent="0.2">
      <c r="A19" s="120"/>
      <c r="B19" s="118"/>
      <c r="C19" s="83" t="s">
        <v>1</v>
      </c>
      <c r="D19" s="116"/>
      <c r="E19" s="7">
        <f t="shared" si="0"/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5"/>
      <c r="L19" s="67"/>
    </row>
    <row r="20" spans="1:12" ht="30" x14ac:dyDescent="0.2">
      <c r="A20" s="120"/>
      <c r="B20" s="118"/>
      <c r="C20" s="83" t="s">
        <v>7</v>
      </c>
      <c r="D20" s="116"/>
      <c r="E20" s="7">
        <f t="shared" si="0"/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5"/>
      <c r="L20" s="67"/>
    </row>
    <row r="21" spans="1:12" ht="45" x14ac:dyDescent="0.2">
      <c r="A21" s="120"/>
      <c r="B21" s="118"/>
      <c r="C21" s="83" t="s">
        <v>16</v>
      </c>
      <c r="D21" s="116"/>
      <c r="E21" s="7">
        <f t="shared" si="0"/>
        <v>6810</v>
      </c>
      <c r="F21" s="207">
        <v>6810</v>
      </c>
      <c r="G21" s="7">
        <v>0</v>
      </c>
      <c r="H21" s="7">
        <v>0</v>
      </c>
      <c r="I21" s="7">
        <v>0</v>
      </c>
      <c r="J21" s="7">
        <v>0</v>
      </c>
      <c r="K21" s="5"/>
      <c r="L21" s="67"/>
    </row>
    <row r="22" spans="1:12" ht="30" x14ac:dyDescent="0.2">
      <c r="A22" s="120"/>
      <c r="B22" s="119"/>
      <c r="C22" s="83" t="s">
        <v>26</v>
      </c>
      <c r="D22" s="116"/>
      <c r="E22" s="7">
        <f t="shared" si="0"/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5"/>
      <c r="L22" s="67"/>
    </row>
    <row r="23" spans="1:12" ht="15" customHeight="1" x14ac:dyDescent="0.2">
      <c r="A23" s="120" t="s">
        <v>182</v>
      </c>
      <c r="B23" s="117" t="s">
        <v>240</v>
      </c>
      <c r="C23" s="83" t="s">
        <v>2</v>
      </c>
      <c r="D23" s="116"/>
      <c r="E23" s="7">
        <f t="shared" ref="E23:E27" si="3">SUM(F23:J23)</f>
        <v>6624</v>
      </c>
      <c r="F23" s="7">
        <f t="shared" ref="F23:J23" si="4">SUM(F24:F27)</f>
        <v>6624</v>
      </c>
      <c r="G23" s="7">
        <f t="shared" si="4"/>
        <v>0</v>
      </c>
      <c r="H23" s="7">
        <f t="shared" si="4"/>
        <v>0</v>
      </c>
      <c r="I23" s="7">
        <f t="shared" si="4"/>
        <v>0</v>
      </c>
      <c r="J23" s="7">
        <f t="shared" si="4"/>
        <v>0</v>
      </c>
      <c r="K23" s="5"/>
      <c r="L23" s="67"/>
    </row>
    <row r="24" spans="1:12" ht="30" x14ac:dyDescent="0.2">
      <c r="A24" s="120"/>
      <c r="B24" s="118"/>
      <c r="C24" s="83" t="s">
        <v>1</v>
      </c>
      <c r="D24" s="116"/>
      <c r="E24" s="7">
        <f t="shared" si="3"/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5"/>
      <c r="L24" s="67"/>
    </row>
    <row r="25" spans="1:12" ht="30" x14ac:dyDescent="0.2">
      <c r="A25" s="120"/>
      <c r="B25" s="118"/>
      <c r="C25" s="83" t="s">
        <v>7</v>
      </c>
      <c r="D25" s="116"/>
      <c r="E25" s="7">
        <f t="shared" si="3"/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5"/>
      <c r="L25" s="67"/>
    </row>
    <row r="26" spans="1:12" ht="45" x14ac:dyDescent="0.2">
      <c r="A26" s="120"/>
      <c r="B26" s="118"/>
      <c r="C26" s="83" t="s">
        <v>16</v>
      </c>
      <c r="D26" s="116"/>
      <c r="E26" s="7">
        <f t="shared" si="3"/>
        <v>6624</v>
      </c>
      <c r="F26" s="207">
        <v>6624</v>
      </c>
      <c r="G26" s="7">
        <v>0</v>
      </c>
      <c r="H26" s="7">
        <v>0</v>
      </c>
      <c r="I26" s="7">
        <v>0</v>
      </c>
      <c r="J26" s="7">
        <v>0</v>
      </c>
      <c r="K26" s="5"/>
      <c r="L26" s="67"/>
    </row>
    <row r="27" spans="1:12" ht="30" x14ac:dyDescent="0.2">
      <c r="A27" s="120"/>
      <c r="B27" s="119"/>
      <c r="C27" s="83" t="s">
        <v>26</v>
      </c>
      <c r="D27" s="116"/>
      <c r="E27" s="7">
        <f t="shared" si="3"/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5"/>
      <c r="L27" s="67"/>
    </row>
    <row r="28" spans="1:12" ht="59.25" customHeight="1" x14ac:dyDescent="0.2">
      <c r="A28" s="82" t="s">
        <v>10</v>
      </c>
      <c r="B28" s="104" t="s">
        <v>165</v>
      </c>
      <c r="C28" s="83"/>
      <c r="D28" s="83"/>
      <c r="E28" s="83"/>
      <c r="F28" s="7"/>
      <c r="G28" s="7"/>
      <c r="H28" s="83"/>
      <c r="I28" s="83"/>
      <c r="J28" s="83"/>
      <c r="K28" s="83"/>
      <c r="L28" s="66"/>
    </row>
    <row r="29" spans="1:12" ht="15" customHeight="1" x14ac:dyDescent="0.2">
      <c r="A29" s="120" t="s">
        <v>191</v>
      </c>
      <c r="B29" s="136" t="s">
        <v>226</v>
      </c>
      <c r="C29" s="83" t="s">
        <v>2</v>
      </c>
      <c r="D29" s="116" t="s">
        <v>38</v>
      </c>
      <c r="E29" s="7">
        <f t="shared" ref="E29:E78" si="5">SUM(F29:J29)</f>
        <v>95888.4</v>
      </c>
      <c r="F29" s="7">
        <f t="shared" ref="F29:J29" si="6">SUM(F30:F33)</f>
        <v>0</v>
      </c>
      <c r="G29" s="7">
        <f t="shared" si="6"/>
        <v>0</v>
      </c>
      <c r="H29" s="6">
        <f t="shared" si="6"/>
        <v>95888.4</v>
      </c>
      <c r="I29" s="7">
        <f t="shared" si="6"/>
        <v>0</v>
      </c>
      <c r="J29" s="7">
        <f t="shared" si="6"/>
        <v>0</v>
      </c>
      <c r="K29" s="5"/>
      <c r="L29" s="67"/>
    </row>
    <row r="30" spans="1:12" ht="30" x14ac:dyDescent="0.2">
      <c r="A30" s="120"/>
      <c r="B30" s="136"/>
      <c r="C30" s="83" t="s">
        <v>1</v>
      </c>
      <c r="D30" s="116"/>
      <c r="E30" s="7">
        <f t="shared" si="5"/>
        <v>0</v>
      </c>
      <c r="F30" s="7">
        <v>0</v>
      </c>
      <c r="G30" s="7">
        <v>0</v>
      </c>
      <c r="H30" s="6">
        <v>0</v>
      </c>
      <c r="I30" s="7">
        <v>0</v>
      </c>
      <c r="J30" s="7">
        <v>0</v>
      </c>
      <c r="K30" s="5"/>
      <c r="L30" s="67"/>
    </row>
    <row r="31" spans="1:12" ht="30" x14ac:dyDescent="0.2">
      <c r="A31" s="120"/>
      <c r="B31" s="136"/>
      <c r="C31" s="83" t="s">
        <v>7</v>
      </c>
      <c r="D31" s="116"/>
      <c r="E31" s="7">
        <f t="shared" si="5"/>
        <v>60985</v>
      </c>
      <c r="F31" s="7">
        <v>0</v>
      </c>
      <c r="G31" s="7">
        <v>0</v>
      </c>
      <c r="H31" s="6">
        <v>60985</v>
      </c>
      <c r="I31" s="7">
        <v>0</v>
      </c>
      <c r="J31" s="7">
        <v>0</v>
      </c>
      <c r="K31" s="5"/>
      <c r="L31" s="67"/>
    </row>
    <row r="32" spans="1:12" ht="45" x14ac:dyDescent="0.2">
      <c r="A32" s="120"/>
      <c r="B32" s="136"/>
      <c r="C32" s="83" t="s">
        <v>16</v>
      </c>
      <c r="D32" s="116"/>
      <c r="E32" s="7">
        <f t="shared" si="5"/>
        <v>34903.4</v>
      </c>
      <c r="F32" s="7">
        <v>0</v>
      </c>
      <c r="G32" s="7">
        <v>0</v>
      </c>
      <c r="H32" s="6">
        <v>34903.4</v>
      </c>
      <c r="I32" s="7">
        <v>0</v>
      </c>
      <c r="J32" s="7">
        <v>0</v>
      </c>
      <c r="K32" s="5"/>
      <c r="L32" s="67"/>
    </row>
    <row r="33" spans="1:12" ht="30" x14ac:dyDescent="0.2">
      <c r="A33" s="120"/>
      <c r="B33" s="136"/>
      <c r="C33" s="83" t="s">
        <v>26</v>
      </c>
      <c r="D33" s="116"/>
      <c r="E33" s="7">
        <f t="shared" si="5"/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5"/>
      <c r="L33" s="67"/>
    </row>
    <row r="34" spans="1:12" ht="15" customHeight="1" x14ac:dyDescent="0.2">
      <c r="A34" s="120" t="s">
        <v>192</v>
      </c>
      <c r="B34" s="117" t="s">
        <v>169</v>
      </c>
      <c r="C34" s="83" t="s">
        <v>2</v>
      </c>
      <c r="D34" s="116" t="s">
        <v>38</v>
      </c>
      <c r="E34" s="7">
        <f t="shared" ref="E34:E38" si="7">SUM(F34:J34)</f>
        <v>20210.41</v>
      </c>
      <c r="F34" s="7">
        <f t="shared" ref="F34:J34" si="8">SUM(F35:F38)</f>
        <v>10210.41</v>
      </c>
      <c r="G34" s="7">
        <f t="shared" si="8"/>
        <v>5000</v>
      </c>
      <c r="H34" s="7">
        <f t="shared" si="8"/>
        <v>5000</v>
      </c>
      <c r="I34" s="7">
        <f t="shared" si="8"/>
        <v>0</v>
      </c>
      <c r="J34" s="7">
        <f t="shared" si="8"/>
        <v>0</v>
      </c>
      <c r="K34" s="5"/>
      <c r="L34" s="67"/>
    </row>
    <row r="35" spans="1:12" ht="30" x14ac:dyDescent="0.2">
      <c r="A35" s="120"/>
      <c r="B35" s="118"/>
      <c r="C35" s="83" t="s">
        <v>1</v>
      </c>
      <c r="D35" s="116"/>
      <c r="E35" s="7">
        <f t="shared" si="7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5"/>
      <c r="L35" s="67"/>
    </row>
    <row r="36" spans="1:12" ht="30" x14ac:dyDescent="0.2">
      <c r="A36" s="120"/>
      <c r="B36" s="118"/>
      <c r="C36" s="83" t="s">
        <v>7</v>
      </c>
      <c r="D36" s="116"/>
      <c r="E36" s="7">
        <f t="shared" si="7"/>
        <v>6493.82</v>
      </c>
      <c r="F36" s="7">
        <v>6493.82</v>
      </c>
      <c r="G36" s="7">
        <v>0</v>
      </c>
      <c r="H36" s="7">
        <v>0</v>
      </c>
      <c r="I36" s="7">
        <v>0</v>
      </c>
      <c r="J36" s="7">
        <v>0</v>
      </c>
      <c r="K36" s="5"/>
      <c r="L36" s="67"/>
    </row>
    <row r="37" spans="1:12" ht="45" x14ac:dyDescent="0.2">
      <c r="A37" s="120"/>
      <c r="B37" s="118"/>
      <c r="C37" s="83" t="s">
        <v>16</v>
      </c>
      <c r="D37" s="116"/>
      <c r="E37" s="7">
        <f t="shared" si="7"/>
        <v>13716.59</v>
      </c>
      <c r="F37" s="7">
        <v>3716.59</v>
      </c>
      <c r="G37" s="7">
        <v>5000</v>
      </c>
      <c r="H37" s="7">
        <v>5000</v>
      </c>
      <c r="I37" s="7">
        <v>0</v>
      </c>
      <c r="J37" s="7">
        <v>0</v>
      </c>
      <c r="K37" s="5"/>
      <c r="L37" s="67"/>
    </row>
    <row r="38" spans="1:12" ht="30" x14ac:dyDescent="0.2">
      <c r="A38" s="120"/>
      <c r="B38" s="119"/>
      <c r="C38" s="83" t="s">
        <v>26</v>
      </c>
      <c r="D38" s="116"/>
      <c r="E38" s="7">
        <f t="shared" si="7"/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5"/>
      <c r="L38" s="67"/>
    </row>
    <row r="39" spans="1:12" ht="15" customHeight="1" x14ac:dyDescent="0.2">
      <c r="A39" s="120" t="s">
        <v>193</v>
      </c>
      <c r="B39" s="117" t="s">
        <v>194</v>
      </c>
      <c r="C39" s="83" t="s">
        <v>2</v>
      </c>
      <c r="D39" s="116" t="s">
        <v>38</v>
      </c>
      <c r="E39" s="7">
        <f t="shared" si="5"/>
        <v>0</v>
      </c>
      <c r="F39" s="7">
        <f t="shared" ref="F39:J39" si="9">SUM(F40:F43)</f>
        <v>0</v>
      </c>
      <c r="G39" s="7">
        <f t="shared" si="9"/>
        <v>0</v>
      </c>
      <c r="H39" s="7">
        <f t="shared" si="9"/>
        <v>0</v>
      </c>
      <c r="I39" s="7">
        <f t="shared" si="9"/>
        <v>0</v>
      </c>
      <c r="J39" s="7">
        <f t="shared" si="9"/>
        <v>0</v>
      </c>
      <c r="K39" s="5"/>
      <c r="L39" s="67"/>
    </row>
    <row r="40" spans="1:12" ht="30" x14ac:dyDescent="0.2">
      <c r="A40" s="120"/>
      <c r="B40" s="118"/>
      <c r="C40" s="83" t="s">
        <v>1</v>
      </c>
      <c r="D40" s="116"/>
      <c r="E40" s="7">
        <f t="shared" si="5"/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5"/>
      <c r="L40" s="67"/>
    </row>
    <row r="41" spans="1:12" ht="30" x14ac:dyDescent="0.2">
      <c r="A41" s="120"/>
      <c r="B41" s="118"/>
      <c r="C41" s="83" t="s">
        <v>7</v>
      </c>
      <c r="D41" s="116"/>
      <c r="E41" s="7">
        <f t="shared" si="5"/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5"/>
      <c r="L41" s="67"/>
    </row>
    <row r="42" spans="1:12" ht="45" x14ac:dyDescent="0.2">
      <c r="A42" s="120"/>
      <c r="B42" s="118"/>
      <c r="C42" s="83" t="s">
        <v>16</v>
      </c>
      <c r="D42" s="116"/>
      <c r="E42" s="7">
        <f t="shared" si="5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5"/>
      <c r="L42" s="67"/>
    </row>
    <row r="43" spans="1:12" ht="30" x14ac:dyDescent="0.2">
      <c r="A43" s="120"/>
      <c r="B43" s="119"/>
      <c r="C43" s="83" t="s">
        <v>26</v>
      </c>
      <c r="D43" s="116"/>
      <c r="E43" s="7">
        <f t="shared" si="5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5"/>
      <c r="L43" s="67"/>
    </row>
    <row r="44" spans="1:12" ht="15" customHeight="1" x14ac:dyDescent="0.2">
      <c r="A44" s="120" t="s">
        <v>195</v>
      </c>
      <c r="B44" s="117" t="s">
        <v>168</v>
      </c>
      <c r="C44" s="83" t="s">
        <v>2</v>
      </c>
      <c r="D44" s="116" t="s">
        <v>38</v>
      </c>
      <c r="E44" s="7">
        <f t="shared" si="5"/>
        <v>0</v>
      </c>
      <c r="F44" s="7">
        <f t="shared" ref="F44:J44" si="10">SUM(F45:F48)</f>
        <v>0</v>
      </c>
      <c r="G44" s="7">
        <f t="shared" si="10"/>
        <v>0</v>
      </c>
      <c r="H44" s="7">
        <f t="shared" si="10"/>
        <v>0</v>
      </c>
      <c r="I44" s="7">
        <f t="shared" si="10"/>
        <v>0</v>
      </c>
      <c r="J44" s="7">
        <f t="shared" si="10"/>
        <v>0</v>
      </c>
      <c r="K44" s="5"/>
      <c r="L44" s="67"/>
    </row>
    <row r="45" spans="1:12" ht="30" x14ac:dyDescent="0.2">
      <c r="A45" s="120"/>
      <c r="B45" s="118"/>
      <c r="C45" s="83" t="s">
        <v>1</v>
      </c>
      <c r="D45" s="116"/>
      <c r="E45" s="7">
        <f t="shared" si="5"/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5"/>
      <c r="L45" s="67"/>
    </row>
    <row r="46" spans="1:12" ht="30" x14ac:dyDescent="0.2">
      <c r="A46" s="120"/>
      <c r="B46" s="118"/>
      <c r="C46" s="83" t="s">
        <v>7</v>
      </c>
      <c r="D46" s="116"/>
      <c r="E46" s="7">
        <f t="shared" si="5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5"/>
      <c r="L46" s="67"/>
    </row>
    <row r="47" spans="1:12" ht="45" x14ac:dyDescent="0.2">
      <c r="A47" s="120"/>
      <c r="B47" s="118"/>
      <c r="C47" s="83" t="s">
        <v>16</v>
      </c>
      <c r="D47" s="116"/>
      <c r="E47" s="7">
        <f t="shared" si="5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5"/>
      <c r="L47" s="67"/>
    </row>
    <row r="48" spans="1:12" ht="30" x14ac:dyDescent="0.2">
      <c r="A48" s="120"/>
      <c r="B48" s="119"/>
      <c r="C48" s="83" t="s">
        <v>26</v>
      </c>
      <c r="D48" s="116"/>
      <c r="E48" s="7">
        <f t="shared" si="5"/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5"/>
      <c r="L48" s="67"/>
    </row>
    <row r="49" spans="1:12" ht="15" customHeight="1" x14ac:dyDescent="0.2">
      <c r="A49" s="120" t="s">
        <v>180</v>
      </c>
      <c r="B49" s="117" t="s">
        <v>170</v>
      </c>
      <c r="C49" s="83" t="s">
        <v>2</v>
      </c>
      <c r="D49" s="116" t="s">
        <v>38</v>
      </c>
      <c r="E49" s="7">
        <f t="shared" ref="E49:E68" si="11">SUM(F49:J49)</f>
        <v>20000</v>
      </c>
      <c r="F49" s="7">
        <f t="shared" ref="F49:J49" si="12">SUM(F50:F53)</f>
        <v>20000</v>
      </c>
      <c r="G49" s="7">
        <f t="shared" si="12"/>
        <v>0</v>
      </c>
      <c r="H49" s="7">
        <f t="shared" si="12"/>
        <v>0</v>
      </c>
      <c r="I49" s="7">
        <f t="shared" si="12"/>
        <v>0</v>
      </c>
      <c r="J49" s="7">
        <f t="shared" si="12"/>
        <v>0</v>
      </c>
      <c r="K49" s="5"/>
      <c r="L49" s="67"/>
    </row>
    <row r="50" spans="1:12" ht="30" x14ac:dyDescent="0.2">
      <c r="A50" s="120"/>
      <c r="B50" s="118"/>
      <c r="C50" s="83" t="s">
        <v>1</v>
      </c>
      <c r="D50" s="116"/>
      <c r="E50" s="7">
        <f t="shared" si="11"/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5"/>
      <c r="L50" s="67"/>
    </row>
    <row r="51" spans="1:12" ht="30" x14ac:dyDescent="0.2">
      <c r="A51" s="120"/>
      <c r="B51" s="118"/>
      <c r="C51" s="83" t="s">
        <v>7</v>
      </c>
      <c r="D51" s="116"/>
      <c r="E51" s="7">
        <f t="shared" si="11"/>
        <v>6000</v>
      </c>
      <c r="F51" s="6">
        <v>6000</v>
      </c>
      <c r="G51" s="7">
        <v>0</v>
      </c>
      <c r="H51" s="7">
        <v>0</v>
      </c>
      <c r="I51" s="7">
        <v>0</v>
      </c>
      <c r="J51" s="7">
        <v>0</v>
      </c>
      <c r="K51" s="5"/>
      <c r="L51" s="67"/>
    </row>
    <row r="52" spans="1:12" ht="45" x14ac:dyDescent="0.2">
      <c r="A52" s="120"/>
      <c r="B52" s="118"/>
      <c r="C52" s="83" t="s">
        <v>16</v>
      </c>
      <c r="D52" s="116"/>
      <c r="E52" s="7">
        <f t="shared" si="11"/>
        <v>14000</v>
      </c>
      <c r="F52" s="6">
        <v>14000</v>
      </c>
      <c r="G52" s="7">
        <v>0</v>
      </c>
      <c r="H52" s="7">
        <v>0</v>
      </c>
      <c r="I52" s="7">
        <v>0</v>
      </c>
      <c r="J52" s="7">
        <v>0</v>
      </c>
      <c r="K52" s="5"/>
      <c r="L52" s="67"/>
    </row>
    <row r="53" spans="1:12" ht="30" x14ac:dyDescent="0.2">
      <c r="A53" s="120"/>
      <c r="B53" s="119"/>
      <c r="C53" s="83" t="s">
        <v>26</v>
      </c>
      <c r="D53" s="116"/>
      <c r="E53" s="7">
        <f t="shared" si="11"/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5"/>
      <c r="L53" s="67"/>
    </row>
    <row r="54" spans="1:12" ht="15" customHeight="1" x14ac:dyDescent="0.2">
      <c r="A54" s="120" t="s">
        <v>181</v>
      </c>
      <c r="B54" s="117" t="s">
        <v>171</v>
      </c>
      <c r="C54" s="83" t="s">
        <v>2</v>
      </c>
      <c r="D54" s="116" t="s">
        <v>38</v>
      </c>
      <c r="E54" s="7">
        <f t="shared" si="11"/>
        <v>0</v>
      </c>
      <c r="F54" s="7">
        <f t="shared" ref="F54:J54" si="13">SUM(F55:F58)</f>
        <v>0</v>
      </c>
      <c r="G54" s="7">
        <f t="shared" si="13"/>
        <v>0</v>
      </c>
      <c r="H54" s="7">
        <f t="shared" si="13"/>
        <v>0</v>
      </c>
      <c r="I54" s="7">
        <f t="shared" si="13"/>
        <v>0</v>
      </c>
      <c r="J54" s="7">
        <f t="shared" si="13"/>
        <v>0</v>
      </c>
      <c r="K54" s="5"/>
      <c r="L54" s="67"/>
    </row>
    <row r="55" spans="1:12" ht="30" x14ac:dyDescent="0.2">
      <c r="A55" s="120"/>
      <c r="B55" s="118"/>
      <c r="C55" s="83" t="s">
        <v>1</v>
      </c>
      <c r="D55" s="116"/>
      <c r="E55" s="7">
        <f t="shared" si="11"/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5"/>
      <c r="L55" s="67"/>
    </row>
    <row r="56" spans="1:12" ht="30" x14ac:dyDescent="0.2">
      <c r="A56" s="120"/>
      <c r="B56" s="118"/>
      <c r="C56" s="83" t="s">
        <v>7</v>
      </c>
      <c r="D56" s="116"/>
      <c r="E56" s="7">
        <f t="shared" si="11"/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5"/>
      <c r="L56" s="67"/>
    </row>
    <row r="57" spans="1:12" ht="45" x14ac:dyDescent="0.2">
      <c r="A57" s="120"/>
      <c r="B57" s="118"/>
      <c r="C57" s="83" t="s">
        <v>16</v>
      </c>
      <c r="D57" s="116"/>
      <c r="E57" s="7">
        <f t="shared" si="11"/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5"/>
      <c r="L57" s="67"/>
    </row>
    <row r="58" spans="1:12" ht="30" x14ac:dyDescent="0.2">
      <c r="A58" s="120"/>
      <c r="B58" s="119"/>
      <c r="C58" s="83" t="s">
        <v>26</v>
      </c>
      <c r="D58" s="116"/>
      <c r="E58" s="7">
        <f t="shared" si="11"/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5"/>
      <c r="L58" s="67"/>
    </row>
    <row r="59" spans="1:12" ht="15" customHeight="1" x14ac:dyDescent="0.2">
      <c r="A59" s="127" t="s">
        <v>196</v>
      </c>
      <c r="B59" s="117" t="s">
        <v>232</v>
      </c>
      <c r="C59" s="83" t="s">
        <v>2</v>
      </c>
      <c r="D59" s="116" t="s">
        <v>38</v>
      </c>
      <c r="E59" s="7">
        <f t="shared" si="11"/>
        <v>6565.66</v>
      </c>
      <c r="F59" s="7">
        <f t="shared" ref="F59:J59" si="14">SUM(F60:F63)</f>
        <v>6565.66</v>
      </c>
      <c r="G59" s="7">
        <f t="shared" si="14"/>
        <v>0</v>
      </c>
      <c r="H59" s="7">
        <f t="shared" si="14"/>
        <v>0</v>
      </c>
      <c r="I59" s="7">
        <f t="shared" si="14"/>
        <v>0</v>
      </c>
      <c r="J59" s="7">
        <f t="shared" si="14"/>
        <v>0</v>
      </c>
      <c r="K59" s="5"/>
      <c r="L59" s="67"/>
    </row>
    <row r="60" spans="1:12" ht="30" x14ac:dyDescent="0.2">
      <c r="A60" s="128"/>
      <c r="B60" s="118"/>
      <c r="C60" s="83" t="s">
        <v>1</v>
      </c>
      <c r="D60" s="116"/>
      <c r="E60" s="7">
        <f t="shared" si="11"/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5"/>
      <c r="L60" s="67"/>
    </row>
    <row r="61" spans="1:12" ht="30" x14ac:dyDescent="0.2">
      <c r="A61" s="128"/>
      <c r="B61" s="118"/>
      <c r="C61" s="83" t="s">
        <v>7</v>
      </c>
      <c r="D61" s="116"/>
      <c r="E61" s="7">
        <f t="shared" si="11"/>
        <v>6500</v>
      </c>
      <c r="F61" s="207">
        <v>6500</v>
      </c>
      <c r="G61" s="7">
        <v>0</v>
      </c>
      <c r="H61" s="7">
        <v>0</v>
      </c>
      <c r="I61" s="7">
        <v>0</v>
      </c>
      <c r="J61" s="7">
        <v>0</v>
      </c>
      <c r="K61" s="5"/>
      <c r="L61" s="67"/>
    </row>
    <row r="62" spans="1:12" ht="45" x14ac:dyDescent="0.2">
      <c r="A62" s="128"/>
      <c r="B62" s="118"/>
      <c r="C62" s="83" t="s">
        <v>16</v>
      </c>
      <c r="D62" s="116"/>
      <c r="E62" s="7">
        <f t="shared" si="11"/>
        <v>65.66</v>
      </c>
      <c r="F62" s="207">
        <v>65.66</v>
      </c>
      <c r="G62" s="7">
        <v>0</v>
      </c>
      <c r="H62" s="7">
        <v>0</v>
      </c>
      <c r="I62" s="7">
        <v>0</v>
      </c>
      <c r="J62" s="7">
        <v>0</v>
      </c>
      <c r="K62" s="5"/>
      <c r="L62" s="67"/>
    </row>
    <row r="63" spans="1:12" ht="30" x14ac:dyDescent="0.2">
      <c r="A63" s="129"/>
      <c r="B63" s="119"/>
      <c r="C63" s="83" t="s">
        <v>26</v>
      </c>
      <c r="D63" s="116"/>
      <c r="E63" s="7">
        <f t="shared" si="11"/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5"/>
      <c r="L63" s="67"/>
    </row>
    <row r="64" spans="1:12" ht="15" customHeight="1" x14ac:dyDescent="0.2">
      <c r="A64" s="120" t="s">
        <v>243</v>
      </c>
      <c r="B64" s="117" t="s">
        <v>242</v>
      </c>
      <c r="C64" s="83" t="s">
        <v>2</v>
      </c>
      <c r="D64" s="116" t="s">
        <v>38</v>
      </c>
      <c r="E64" s="7">
        <f t="shared" si="11"/>
        <v>19500</v>
      </c>
      <c r="F64" s="7">
        <f t="shared" ref="F64:J64" si="15">SUM(F65:F68)</f>
        <v>19500</v>
      </c>
      <c r="G64" s="7">
        <f t="shared" si="15"/>
        <v>0</v>
      </c>
      <c r="H64" s="7">
        <f t="shared" si="15"/>
        <v>0</v>
      </c>
      <c r="I64" s="7">
        <f t="shared" si="15"/>
        <v>0</v>
      </c>
      <c r="J64" s="7">
        <f t="shared" si="15"/>
        <v>0</v>
      </c>
      <c r="K64" s="5"/>
      <c r="L64" s="67"/>
    </row>
    <row r="65" spans="1:12" ht="30" x14ac:dyDescent="0.2">
      <c r="A65" s="120"/>
      <c r="B65" s="118"/>
      <c r="C65" s="83" t="s">
        <v>1</v>
      </c>
      <c r="D65" s="116"/>
      <c r="E65" s="7">
        <f t="shared" si="11"/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5"/>
      <c r="L65" s="67"/>
    </row>
    <row r="66" spans="1:12" ht="30" x14ac:dyDescent="0.2">
      <c r="A66" s="120"/>
      <c r="B66" s="118"/>
      <c r="C66" s="83" t="s">
        <v>7</v>
      </c>
      <c r="D66" s="116"/>
      <c r="E66" s="7">
        <f t="shared" si="11"/>
        <v>19305</v>
      </c>
      <c r="F66" s="7">
        <v>19305</v>
      </c>
      <c r="G66" s="7">
        <v>0</v>
      </c>
      <c r="H66" s="7">
        <v>0</v>
      </c>
      <c r="I66" s="7">
        <v>0</v>
      </c>
      <c r="J66" s="7">
        <v>0</v>
      </c>
      <c r="K66" s="5"/>
      <c r="L66" s="67"/>
    </row>
    <row r="67" spans="1:12" ht="45" x14ac:dyDescent="0.2">
      <c r="A67" s="120"/>
      <c r="B67" s="118"/>
      <c r="C67" s="83" t="s">
        <v>16</v>
      </c>
      <c r="D67" s="116"/>
      <c r="E67" s="7">
        <f t="shared" si="11"/>
        <v>195</v>
      </c>
      <c r="F67" s="7">
        <v>195</v>
      </c>
      <c r="G67" s="7">
        <v>0</v>
      </c>
      <c r="H67" s="7">
        <v>0</v>
      </c>
      <c r="I67" s="7">
        <v>0</v>
      </c>
      <c r="J67" s="7">
        <v>0</v>
      </c>
      <c r="K67" s="5"/>
      <c r="L67" s="67"/>
    </row>
    <row r="68" spans="1:12" ht="30" x14ac:dyDescent="0.2">
      <c r="A68" s="120"/>
      <c r="B68" s="119"/>
      <c r="C68" s="83" t="s">
        <v>26</v>
      </c>
      <c r="D68" s="116"/>
      <c r="E68" s="7">
        <f t="shared" si="11"/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5"/>
      <c r="L68" s="67"/>
    </row>
    <row r="69" spans="1:12" ht="15" customHeight="1" x14ac:dyDescent="0.2">
      <c r="A69" s="120" t="s">
        <v>241</v>
      </c>
      <c r="B69" s="117" t="s">
        <v>236</v>
      </c>
      <c r="C69" s="83" t="s">
        <v>2</v>
      </c>
      <c r="D69" s="116" t="s">
        <v>38</v>
      </c>
      <c r="E69" s="7">
        <f t="shared" ref="E69:E73" si="16">SUM(F69:J69)</f>
        <v>38173.25</v>
      </c>
      <c r="F69" s="7">
        <f t="shared" ref="F69:J69" si="17">SUM(F70:F73)</f>
        <v>0</v>
      </c>
      <c r="G69" s="7">
        <f t="shared" si="17"/>
        <v>38173.25</v>
      </c>
      <c r="H69" s="7">
        <f t="shared" si="17"/>
        <v>0</v>
      </c>
      <c r="I69" s="7">
        <f t="shared" si="17"/>
        <v>0</v>
      </c>
      <c r="J69" s="7">
        <f t="shared" si="17"/>
        <v>0</v>
      </c>
      <c r="K69" s="5"/>
      <c r="L69" s="67"/>
    </row>
    <row r="70" spans="1:12" ht="30" x14ac:dyDescent="0.2">
      <c r="A70" s="120"/>
      <c r="B70" s="118"/>
      <c r="C70" s="83" t="s">
        <v>1</v>
      </c>
      <c r="D70" s="116"/>
      <c r="E70" s="7">
        <f t="shared" si="16"/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5"/>
      <c r="L70" s="67"/>
    </row>
    <row r="71" spans="1:12" ht="30" x14ac:dyDescent="0.2">
      <c r="A71" s="120"/>
      <c r="B71" s="118"/>
      <c r="C71" s="83" t="s">
        <v>7</v>
      </c>
      <c r="D71" s="116"/>
      <c r="E71" s="7">
        <f t="shared" si="16"/>
        <v>24278.19</v>
      </c>
      <c r="F71" s="207">
        <v>0</v>
      </c>
      <c r="G71" s="7">
        <v>24278.19</v>
      </c>
      <c r="H71" s="7">
        <v>0</v>
      </c>
      <c r="I71" s="7">
        <v>0</v>
      </c>
      <c r="J71" s="7">
        <v>0</v>
      </c>
      <c r="K71" s="5"/>
      <c r="L71" s="67"/>
    </row>
    <row r="72" spans="1:12" ht="45" x14ac:dyDescent="0.2">
      <c r="A72" s="120"/>
      <c r="B72" s="118"/>
      <c r="C72" s="83" t="s">
        <v>16</v>
      </c>
      <c r="D72" s="116"/>
      <c r="E72" s="7">
        <f t="shared" si="16"/>
        <v>13895.06</v>
      </c>
      <c r="F72" s="207">
        <v>0</v>
      </c>
      <c r="G72" s="7">
        <v>13895.06</v>
      </c>
      <c r="H72" s="7">
        <v>0</v>
      </c>
      <c r="I72" s="7">
        <v>0</v>
      </c>
      <c r="J72" s="7">
        <v>0</v>
      </c>
      <c r="K72" s="5"/>
      <c r="L72" s="67"/>
    </row>
    <row r="73" spans="1:12" ht="30" x14ac:dyDescent="0.2">
      <c r="A73" s="120"/>
      <c r="B73" s="119"/>
      <c r="C73" s="83" t="s">
        <v>26</v>
      </c>
      <c r="D73" s="116"/>
      <c r="E73" s="7">
        <f t="shared" si="16"/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5"/>
      <c r="L73" s="67"/>
    </row>
    <row r="74" spans="1:12" ht="15" customHeight="1" x14ac:dyDescent="0.2">
      <c r="A74" s="131" t="s">
        <v>233</v>
      </c>
      <c r="B74" s="117" t="s">
        <v>172</v>
      </c>
      <c r="C74" s="83" t="s">
        <v>2</v>
      </c>
      <c r="D74" s="116" t="s">
        <v>38</v>
      </c>
      <c r="E74" s="7">
        <f t="shared" si="5"/>
        <v>0</v>
      </c>
      <c r="F74" s="7">
        <f t="shared" ref="F74:J74" si="18">SUM(F75:F78)</f>
        <v>0</v>
      </c>
      <c r="G74" s="7">
        <f t="shared" si="18"/>
        <v>0</v>
      </c>
      <c r="H74" s="7">
        <f t="shared" si="18"/>
        <v>0</v>
      </c>
      <c r="I74" s="7">
        <f t="shared" si="18"/>
        <v>0</v>
      </c>
      <c r="J74" s="7">
        <f t="shared" si="18"/>
        <v>0</v>
      </c>
      <c r="K74" s="5"/>
      <c r="L74" s="67"/>
    </row>
    <row r="75" spans="1:12" ht="30" x14ac:dyDescent="0.2">
      <c r="A75" s="132"/>
      <c r="B75" s="118"/>
      <c r="C75" s="83" t="s">
        <v>1</v>
      </c>
      <c r="D75" s="116"/>
      <c r="E75" s="7">
        <f t="shared" si="5"/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5"/>
      <c r="L75" s="67"/>
    </row>
    <row r="76" spans="1:12" ht="30" x14ac:dyDescent="0.2">
      <c r="A76" s="132"/>
      <c r="B76" s="118"/>
      <c r="C76" s="83" t="s">
        <v>7</v>
      </c>
      <c r="D76" s="116"/>
      <c r="E76" s="7">
        <f t="shared" si="5"/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5"/>
      <c r="L76" s="67"/>
    </row>
    <row r="77" spans="1:12" ht="45" x14ac:dyDescent="0.2">
      <c r="A77" s="132"/>
      <c r="B77" s="118"/>
      <c r="C77" s="83" t="s">
        <v>16</v>
      </c>
      <c r="D77" s="116"/>
      <c r="E77" s="7">
        <f t="shared" si="5"/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5"/>
      <c r="L77" s="67"/>
    </row>
    <row r="78" spans="1:12" ht="30" x14ac:dyDescent="0.2">
      <c r="A78" s="133"/>
      <c r="B78" s="119"/>
      <c r="C78" s="83" t="s">
        <v>26</v>
      </c>
      <c r="D78" s="116"/>
      <c r="E78" s="7">
        <f t="shared" si="5"/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5"/>
      <c r="L78" s="67"/>
    </row>
    <row r="79" spans="1:12" ht="15" customHeight="1" x14ac:dyDescent="0.2">
      <c r="A79" s="120" t="s">
        <v>238</v>
      </c>
      <c r="B79" s="117" t="s">
        <v>228</v>
      </c>
      <c r="C79" s="83" t="s">
        <v>2</v>
      </c>
      <c r="D79" s="116" t="s">
        <v>38</v>
      </c>
      <c r="E79" s="7">
        <f t="shared" ref="E79:E83" si="19">SUM(F79:J79)</f>
        <v>128243.23999999999</v>
      </c>
      <c r="F79" s="7">
        <f t="shared" ref="F79:J79" si="20">SUM(F80:F83)</f>
        <v>128243.23999999999</v>
      </c>
      <c r="G79" s="7">
        <f t="shared" si="20"/>
        <v>0</v>
      </c>
      <c r="H79" s="7">
        <f t="shared" si="20"/>
        <v>0</v>
      </c>
      <c r="I79" s="7">
        <f t="shared" si="20"/>
        <v>0</v>
      </c>
      <c r="J79" s="7">
        <f t="shared" si="20"/>
        <v>0</v>
      </c>
      <c r="K79" s="5"/>
      <c r="L79" s="67"/>
    </row>
    <row r="80" spans="1:12" ht="30" x14ac:dyDescent="0.2">
      <c r="A80" s="120"/>
      <c r="B80" s="118"/>
      <c r="C80" s="83" t="s">
        <v>1</v>
      </c>
      <c r="D80" s="116"/>
      <c r="E80" s="7">
        <f t="shared" si="19"/>
        <v>61172.02</v>
      </c>
      <c r="F80" s="7">
        <v>61172.02</v>
      </c>
      <c r="G80" s="7">
        <v>0</v>
      </c>
      <c r="H80" s="7">
        <v>0</v>
      </c>
      <c r="I80" s="7">
        <v>0</v>
      </c>
      <c r="J80" s="7">
        <v>0</v>
      </c>
      <c r="K80" s="5"/>
      <c r="L80" s="67"/>
    </row>
    <row r="81" spans="1:12" ht="30" x14ac:dyDescent="0.2">
      <c r="A81" s="120"/>
      <c r="B81" s="118"/>
      <c r="C81" s="83" t="s">
        <v>7</v>
      </c>
      <c r="D81" s="116"/>
      <c r="E81" s="7">
        <f t="shared" si="19"/>
        <v>20390.68</v>
      </c>
      <c r="F81" s="7">
        <v>20390.68</v>
      </c>
      <c r="G81" s="7">
        <v>0</v>
      </c>
      <c r="H81" s="7">
        <v>0</v>
      </c>
      <c r="I81" s="7">
        <v>0</v>
      </c>
      <c r="J81" s="7">
        <v>0</v>
      </c>
      <c r="K81" s="5"/>
      <c r="L81" s="67"/>
    </row>
    <row r="82" spans="1:12" ht="45" x14ac:dyDescent="0.2">
      <c r="A82" s="120"/>
      <c r="B82" s="118"/>
      <c r="C82" s="83" t="s">
        <v>16</v>
      </c>
      <c r="D82" s="116"/>
      <c r="E82" s="7">
        <f t="shared" si="19"/>
        <v>46680.54</v>
      </c>
      <c r="F82" s="7">
        <v>46680.54</v>
      </c>
      <c r="G82" s="7">
        <v>0</v>
      </c>
      <c r="H82" s="7">
        <v>0</v>
      </c>
      <c r="I82" s="7">
        <v>0</v>
      </c>
      <c r="J82" s="7">
        <v>0</v>
      </c>
      <c r="K82" s="5"/>
      <c r="L82" s="67"/>
    </row>
    <row r="83" spans="1:12" ht="30" x14ac:dyDescent="0.2">
      <c r="A83" s="120"/>
      <c r="B83" s="119"/>
      <c r="C83" s="83" t="s">
        <v>26</v>
      </c>
      <c r="D83" s="116"/>
      <c r="E83" s="7">
        <f t="shared" si="19"/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5"/>
      <c r="L83" s="67"/>
    </row>
    <row r="84" spans="1:12" ht="15.75" customHeight="1" x14ac:dyDescent="0.2">
      <c r="A84" s="53"/>
      <c r="B84" s="121" t="s">
        <v>274</v>
      </c>
      <c r="C84" s="122"/>
      <c r="D84" s="122"/>
      <c r="E84" s="122"/>
      <c r="F84" s="122"/>
      <c r="G84" s="122"/>
      <c r="H84" s="122"/>
      <c r="I84" s="122"/>
      <c r="J84" s="122"/>
      <c r="K84" s="123"/>
      <c r="L84" s="65"/>
    </row>
    <row r="85" spans="1:12" ht="75" x14ac:dyDescent="0.2">
      <c r="A85" s="82" t="s">
        <v>6</v>
      </c>
      <c r="B85" s="104" t="s">
        <v>151</v>
      </c>
      <c r="C85" s="83"/>
      <c r="D85" s="83"/>
      <c r="E85" s="83"/>
      <c r="F85" s="7"/>
      <c r="G85" s="7"/>
      <c r="H85" s="83"/>
      <c r="I85" s="83"/>
      <c r="J85" s="83"/>
      <c r="K85" s="83"/>
      <c r="L85" s="66"/>
    </row>
    <row r="86" spans="1:12" ht="15" customHeight="1" x14ac:dyDescent="0.2">
      <c r="A86" s="120" t="s">
        <v>183</v>
      </c>
      <c r="B86" s="117" t="s">
        <v>197</v>
      </c>
      <c r="C86" s="83" t="s">
        <v>2</v>
      </c>
      <c r="D86" s="116" t="s">
        <v>38</v>
      </c>
      <c r="E86" s="7">
        <f t="shared" ref="E86:E115" si="21">SUM(F86:J86)</f>
        <v>734687</v>
      </c>
      <c r="F86" s="7">
        <f t="shared" ref="F86:J86" si="22">SUM(F87:F90)</f>
        <v>241087</v>
      </c>
      <c r="G86" s="7">
        <f t="shared" si="22"/>
        <v>246800</v>
      </c>
      <c r="H86" s="7">
        <f t="shared" si="22"/>
        <v>246800</v>
      </c>
      <c r="I86" s="7">
        <f t="shared" si="22"/>
        <v>0</v>
      </c>
      <c r="J86" s="7">
        <f t="shared" si="22"/>
        <v>0</v>
      </c>
      <c r="K86" s="5"/>
      <c r="L86" s="67"/>
    </row>
    <row r="87" spans="1:12" ht="34.5" customHeight="1" x14ac:dyDescent="0.2">
      <c r="A87" s="120"/>
      <c r="B87" s="118"/>
      <c r="C87" s="83" t="s">
        <v>1</v>
      </c>
      <c r="D87" s="116"/>
      <c r="E87" s="7">
        <f t="shared" si="21"/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5"/>
      <c r="L87" s="67"/>
    </row>
    <row r="88" spans="1:12" ht="30" x14ac:dyDescent="0.2">
      <c r="A88" s="120"/>
      <c r="B88" s="118"/>
      <c r="C88" s="83" t="s">
        <v>7</v>
      </c>
      <c r="D88" s="116"/>
      <c r="E88" s="7">
        <f t="shared" si="21"/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5"/>
      <c r="L88" s="67"/>
    </row>
    <row r="89" spans="1:12" ht="45" x14ac:dyDescent="0.2">
      <c r="A89" s="120"/>
      <c r="B89" s="118"/>
      <c r="C89" s="83" t="s">
        <v>16</v>
      </c>
      <c r="D89" s="116"/>
      <c r="E89" s="7">
        <f t="shared" si="21"/>
        <v>734687</v>
      </c>
      <c r="F89" s="206">
        <v>241087</v>
      </c>
      <c r="G89" s="206">
        <v>246800</v>
      </c>
      <c r="H89" s="206">
        <v>246800</v>
      </c>
      <c r="I89" s="6">
        <v>0</v>
      </c>
      <c r="J89" s="6">
        <v>0</v>
      </c>
      <c r="K89" s="5"/>
      <c r="L89" s="67"/>
    </row>
    <row r="90" spans="1:12" ht="30" x14ac:dyDescent="0.2">
      <c r="A90" s="120"/>
      <c r="B90" s="119"/>
      <c r="C90" s="83" t="s">
        <v>26</v>
      </c>
      <c r="D90" s="116"/>
      <c r="E90" s="7">
        <f t="shared" si="21"/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5"/>
      <c r="L90" s="67"/>
    </row>
    <row r="91" spans="1:12" ht="18.75" customHeight="1" x14ac:dyDescent="0.2">
      <c r="A91" s="120" t="s">
        <v>189</v>
      </c>
      <c r="B91" s="117" t="s">
        <v>173</v>
      </c>
      <c r="C91" s="83" t="s">
        <v>2</v>
      </c>
      <c r="D91" s="116" t="s">
        <v>38</v>
      </c>
      <c r="E91" s="7">
        <f t="shared" si="21"/>
        <v>570440</v>
      </c>
      <c r="F91" s="7">
        <f t="shared" ref="F91:J91" si="23">SUM(F92:F95)</f>
        <v>183440</v>
      </c>
      <c r="G91" s="7">
        <f t="shared" si="23"/>
        <v>193500</v>
      </c>
      <c r="H91" s="7">
        <f t="shared" si="23"/>
        <v>193500</v>
      </c>
      <c r="I91" s="7">
        <f t="shared" si="23"/>
        <v>0</v>
      </c>
      <c r="J91" s="7">
        <f t="shared" si="23"/>
        <v>0</v>
      </c>
      <c r="K91" s="5"/>
      <c r="L91" s="67"/>
    </row>
    <row r="92" spans="1:12" ht="30" x14ac:dyDescent="0.2">
      <c r="A92" s="120"/>
      <c r="B92" s="118"/>
      <c r="C92" s="83" t="s">
        <v>1</v>
      </c>
      <c r="D92" s="116"/>
      <c r="E92" s="7">
        <f t="shared" si="21"/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5"/>
      <c r="L92" s="67"/>
    </row>
    <row r="93" spans="1:12" ht="30" x14ac:dyDescent="0.2">
      <c r="A93" s="120"/>
      <c r="B93" s="118"/>
      <c r="C93" s="83" t="s">
        <v>7</v>
      </c>
      <c r="D93" s="116"/>
      <c r="E93" s="7">
        <f t="shared" si="21"/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5"/>
      <c r="L93" s="67"/>
    </row>
    <row r="94" spans="1:12" ht="45" x14ac:dyDescent="0.2">
      <c r="A94" s="120"/>
      <c r="B94" s="118"/>
      <c r="C94" s="83" t="s">
        <v>16</v>
      </c>
      <c r="D94" s="116"/>
      <c r="E94" s="7">
        <f t="shared" si="21"/>
        <v>570440</v>
      </c>
      <c r="F94" s="206">
        <v>183440</v>
      </c>
      <c r="G94" s="6">
        <v>193500</v>
      </c>
      <c r="H94" s="6">
        <v>193500</v>
      </c>
      <c r="I94" s="6">
        <v>0</v>
      </c>
      <c r="J94" s="6">
        <v>0</v>
      </c>
      <c r="K94" s="5"/>
      <c r="L94" s="67"/>
    </row>
    <row r="95" spans="1:12" ht="30" x14ac:dyDescent="0.2">
      <c r="A95" s="120"/>
      <c r="B95" s="119"/>
      <c r="C95" s="83" t="s">
        <v>26</v>
      </c>
      <c r="D95" s="116"/>
      <c r="E95" s="7">
        <f t="shared" si="21"/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5"/>
      <c r="L95" s="67"/>
    </row>
    <row r="96" spans="1:12" ht="15" customHeight="1" x14ac:dyDescent="0.2">
      <c r="A96" s="120" t="s">
        <v>182</v>
      </c>
      <c r="B96" s="117" t="s">
        <v>198</v>
      </c>
      <c r="C96" s="83" t="s">
        <v>2</v>
      </c>
      <c r="D96" s="116" t="s">
        <v>38</v>
      </c>
      <c r="E96" s="7">
        <f t="shared" si="21"/>
        <v>45000</v>
      </c>
      <c r="F96" s="7">
        <f t="shared" ref="F96:J96" si="24">SUM(F97:F100)</f>
        <v>15000</v>
      </c>
      <c r="G96" s="7">
        <f t="shared" si="24"/>
        <v>15000</v>
      </c>
      <c r="H96" s="7">
        <f t="shared" si="24"/>
        <v>15000</v>
      </c>
      <c r="I96" s="7">
        <f t="shared" si="24"/>
        <v>0</v>
      </c>
      <c r="J96" s="7">
        <f t="shared" si="24"/>
        <v>0</v>
      </c>
      <c r="K96" s="5"/>
      <c r="L96" s="67"/>
    </row>
    <row r="97" spans="1:12" ht="30" x14ac:dyDescent="0.2">
      <c r="A97" s="120"/>
      <c r="B97" s="118"/>
      <c r="C97" s="83" t="s">
        <v>1</v>
      </c>
      <c r="D97" s="116"/>
      <c r="E97" s="7">
        <f t="shared" si="21"/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5"/>
      <c r="L97" s="67"/>
    </row>
    <row r="98" spans="1:12" ht="30" x14ac:dyDescent="0.2">
      <c r="A98" s="120"/>
      <c r="B98" s="118"/>
      <c r="C98" s="83" t="s">
        <v>7</v>
      </c>
      <c r="D98" s="116"/>
      <c r="E98" s="7">
        <f t="shared" si="21"/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5"/>
      <c r="L98" s="67"/>
    </row>
    <row r="99" spans="1:12" ht="45" x14ac:dyDescent="0.2">
      <c r="A99" s="120"/>
      <c r="B99" s="118"/>
      <c r="C99" s="83" t="s">
        <v>16</v>
      </c>
      <c r="D99" s="116"/>
      <c r="E99" s="7">
        <f t="shared" si="21"/>
        <v>45000</v>
      </c>
      <c r="F99" s="6">
        <v>15000</v>
      </c>
      <c r="G99" s="6">
        <v>15000</v>
      </c>
      <c r="H99" s="6">
        <v>15000</v>
      </c>
      <c r="I99" s="6">
        <v>0</v>
      </c>
      <c r="J99" s="6">
        <v>0</v>
      </c>
      <c r="K99" s="5"/>
      <c r="L99" s="67"/>
    </row>
    <row r="100" spans="1:12" ht="30" x14ac:dyDescent="0.2">
      <c r="A100" s="120"/>
      <c r="B100" s="119"/>
      <c r="C100" s="83" t="s">
        <v>26</v>
      </c>
      <c r="D100" s="116"/>
      <c r="E100" s="7">
        <f t="shared" si="21"/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5"/>
      <c r="L100" s="67"/>
    </row>
    <row r="101" spans="1:12" ht="18.75" customHeight="1" x14ac:dyDescent="0.2">
      <c r="A101" s="120" t="s">
        <v>185</v>
      </c>
      <c r="B101" s="117" t="s">
        <v>225</v>
      </c>
      <c r="C101" s="83" t="s">
        <v>2</v>
      </c>
      <c r="D101" s="116" t="s">
        <v>38</v>
      </c>
      <c r="E101" s="7">
        <f t="shared" si="21"/>
        <v>5213</v>
      </c>
      <c r="F101" s="7">
        <f t="shared" ref="F101:J101" si="25">SUM(F102:F105)</f>
        <v>5213</v>
      </c>
      <c r="G101" s="7">
        <f t="shared" si="25"/>
        <v>0</v>
      </c>
      <c r="H101" s="7">
        <f t="shared" si="25"/>
        <v>0</v>
      </c>
      <c r="I101" s="7">
        <f t="shared" si="25"/>
        <v>0</v>
      </c>
      <c r="J101" s="7">
        <f t="shared" si="25"/>
        <v>0</v>
      </c>
      <c r="K101" s="5"/>
      <c r="L101" s="67"/>
    </row>
    <row r="102" spans="1:12" ht="30" x14ac:dyDescent="0.2">
      <c r="A102" s="120"/>
      <c r="B102" s="118"/>
      <c r="C102" s="83" t="s">
        <v>1</v>
      </c>
      <c r="D102" s="116"/>
      <c r="E102" s="7">
        <f t="shared" si="21"/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5"/>
      <c r="L102" s="67"/>
    </row>
    <row r="103" spans="1:12" ht="30" x14ac:dyDescent="0.2">
      <c r="A103" s="120"/>
      <c r="B103" s="118"/>
      <c r="C103" s="83" t="s">
        <v>7</v>
      </c>
      <c r="D103" s="116"/>
      <c r="E103" s="7">
        <f t="shared" si="21"/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5"/>
      <c r="L103" s="67"/>
    </row>
    <row r="104" spans="1:12" ht="45" x14ac:dyDescent="0.2">
      <c r="A104" s="120"/>
      <c r="B104" s="118"/>
      <c r="C104" s="83" t="s">
        <v>16</v>
      </c>
      <c r="D104" s="116"/>
      <c r="E104" s="7">
        <f t="shared" si="21"/>
        <v>5213</v>
      </c>
      <c r="F104" s="206">
        <v>5213</v>
      </c>
      <c r="G104" s="6">
        <v>0</v>
      </c>
      <c r="H104" s="6">
        <v>0</v>
      </c>
      <c r="I104" s="6">
        <v>0</v>
      </c>
      <c r="J104" s="6">
        <v>0</v>
      </c>
      <c r="K104" s="5"/>
      <c r="L104" s="67"/>
    </row>
    <row r="105" spans="1:12" ht="30" x14ac:dyDescent="0.2">
      <c r="A105" s="120"/>
      <c r="B105" s="119"/>
      <c r="C105" s="83" t="s">
        <v>26</v>
      </c>
      <c r="D105" s="116"/>
      <c r="E105" s="7">
        <f t="shared" si="21"/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5"/>
      <c r="L105" s="67"/>
    </row>
    <row r="106" spans="1:12" ht="15" customHeight="1" x14ac:dyDescent="0.2">
      <c r="A106" s="120" t="s">
        <v>209</v>
      </c>
      <c r="B106" s="117" t="s">
        <v>186</v>
      </c>
      <c r="C106" s="83" t="s">
        <v>2</v>
      </c>
      <c r="D106" s="116" t="s">
        <v>38</v>
      </c>
      <c r="E106" s="7">
        <f t="shared" si="21"/>
        <v>10450</v>
      </c>
      <c r="F106" s="7">
        <f t="shared" ref="F106:J106" si="26">SUM(F107:F110)</f>
        <v>10450</v>
      </c>
      <c r="G106" s="7">
        <f t="shared" si="26"/>
        <v>0</v>
      </c>
      <c r="H106" s="7">
        <f t="shared" si="26"/>
        <v>0</v>
      </c>
      <c r="I106" s="7">
        <f t="shared" si="26"/>
        <v>0</v>
      </c>
      <c r="J106" s="7">
        <f t="shared" si="26"/>
        <v>0</v>
      </c>
      <c r="K106" s="5"/>
      <c r="L106" s="67"/>
    </row>
    <row r="107" spans="1:12" ht="30" x14ac:dyDescent="0.2">
      <c r="A107" s="120"/>
      <c r="B107" s="118"/>
      <c r="C107" s="83" t="s">
        <v>1</v>
      </c>
      <c r="D107" s="116"/>
      <c r="E107" s="7">
        <f t="shared" si="21"/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5"/>
      <c r="L107" s="67"/>
    </row>
    <row r="108" spans="1:12" ht="30" x14ac:dyDescent="0.2">
      <c r="A108" s="120"/>
      <c r="B108" s="118"/>
      <c r="C108" s="83" t="s">
        <v>7</v>
      </c>
      <c r="D108" s="116"/>
      <c r="E108" s="7">
        <f t="shared" si="21"/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5"/>
      <c r="L108" s="67"/>
    </row>
    <row r="109" spans="1:12" ht="45" x14ac:dyDescent="0.2">
      <c r="A109" s="120"/>
      <c r="B109" s="118"/>
      <c r="C109" s="83" t="s">
        <v>16</v>
      </c>
      <c r="D109" s="116"/>
      <c r="E109" s="7">
        <f t="shared" si="21"/>
        <v>10450</v>
      </c>
      <c r="F109" s="6">
        <v>10450</v>
      </c>
      <c r="G109" s="6">
        <v>0</v>
      </c>
      <c r="H109" s="6">
        <v>0</v>
      </c>
      <c r="I109" s="6">
        <v>0</v>
      </c>
      <c r="J109" s="6">
        <v>0</v>
      </c>
      <c r="K109" s="5"/>
      <c r="L109" s="67"/>
    </row>
    <row r="110" spans="1:12" ht="30" x14ac:dyDescent="0.2">
      <c r="A110" s="120"/>
      <c r="B110" s="119"/>
      <c r="C110" s="83" t="s">
        <v>26</v>
      </c>
      <c r="D110" s="116"/>
      <c r="E110" s="7">
        <f t="shared" si="21"/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5"/>
      <c r="L110" s="67"/>
    </row>
    <row r="111" spans="1:12" ht="15" customHeight="1" x14ac:dyDescent="0.2">
      <c r="A111" s="120" t="s">
        <v>221</v>
      </c>
      <c r="B111" s="117" t="s">
        <v>210</v>
      </c>
      <c r="C111" s="83" t="s">
        <v>2</v>
      </c>
      <c r="D111" s="116" t="s">
        <v>38</v>
      </c>
      <c r="E111" s="7">
        <f t="shared" si="21"/>
        <v>0</v>
      </c>
      <c r="F111" s="7">
        <f t="shared" ref="F111:J111" si="27">SUM(F112:F115)</f>
        <v>0</v>
      </c>
      <c r="G111" s="7">
        <f t="shared" si="27"/>
        <v>0</v>
      </c>
      <c r="H111" s="7">
        <f t="shared" si="27"/>
        <v>0</v>
      </c>
      <c r="I111" s="7">
        <f t="shared" si="27"/>
        <v>0</v>
      </c>
      <c r="J111" s="7">
        <f t="shared" si="27"/>
        <v>0</v>
      </c>
      <c r="K111" s="5"/>
      <c r="L111" s="67"/>
    </row>
    <row r="112" spans="1:12" ht="30" x14ac:dyDescent="0.2">
      <c r="A112" s="120"/>
      <c r="B112" s="118"/>
      <c r="C112" s="83" t="s">
        <v>1</v>
      </c>
      <c r="D112" s="116"/>
      <c r="E112" s="7">
        <f t="shared" si="21"/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5"/>
      <c r="L112" s="67"/>
    </row>
    <row r="113" spans="1:12" ht="30" x14ac:dyDescent="0.2">
      <c r="A113" s="120"/>
      <c r="B113" s="118"/>
      <c r="C113" s="83" t="s">
        <v>7</v>
      </c>
      <c r="D113" s="116"/>
      <c r="E113" s="7">
        <f t="shared" si="21"/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5"/>
      <c r="L113" s="67"/>
    </row>
    <row r="114" spans="1:12" ht="45" x14ac:dyDescent="0.2">
      <c r="A114" s="120"/>
      <c r="B114" s="118"/>
      <c r="C114" s="83" t="s">
        <v>16</v>
      </c>
      <c r="D114" s="116"/>
      <c r="E114" s="7">
        <f t="shared" si="21"/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5"/>
      <c r="L114" s="67"/>
    </row>
    <row r="115" spans="1:12" ht="30" x14ac:dyDescent="0.2">
      <c r="A115" s="120"/>
      <c r="B115" s="119"/>
      <c r="C115" s="83" t="s">
        <v>26</v>
      </c>
      <c r="D115" s="116"/>
      <c r="E115" s="7">
        <f t="shared" si="21"/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5"/>
      <c r="L115" s="67"/>
    </row>
    <row r="116" spans="1:12" ht="15" customHeight="1" x14ac:dyDescent="0.2">
      <c r="A116" s="120" t="s">
        <v>224</v>
      </c>
      <c r="B116" s="117" t="s">
        <v>222</v>
      </c>
      <c r="C116" s="83" t="s">
        <v>2</v>
      </c>
      <c r="D116" s="116" t="s">
        <v>38</v>
      </c>
      <c r="E116" s="7">
        <f t="shared" ref="E116:E120" si="28">SUM(F116:J116)</f>
        <v>4750</v>
      </c>
      <c r="F116" s="7">
        <f t="shared" ref="F116:J116" si="29">SUM(F117:F120)</f>
        <v>4750</v>
      </c>
      <c r="G116" s="7">
        <f t="shared" si="29"/>
        <v>0</v>
      </c>
      <c r="H116" s="7">
        <f t="shared" si="29"/>
        <v>0</v>
      </c>
      <c r="I116" s="7">
        <f t="shared" si="29"/>
        <v>0</v>
      </c>
      <c r="J116" s="7">
        <f t="shared" si="29"/>
        <v>0</v>
      </c>
      <c r="K116" s="5"/>
      <c r="L116" s="67"/>
    </row>
    <row r="117" spans="1:12" ht="30" x14ac:dyDescent="0.2">
      <c r="A117" s="120"/>
      <c r="B117" s="118"/>
      <c r="C117" s="83" t="s">
        <v>1</v>
      </c>
      <c r="D117" s="116"/>
      <c r="E117" s="7">
        <f t="shared" si="28"/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5"/>
      <c r="L117" s="67"/>
    </row>
    <row r="118" spans="1:12" ht="30" x14ac:dyDescent="0.2">
      <c r="A118" s="120"/>
      <c r="B118" s="118"/>
      <c r="C118" s="83" t="s">
        <v>7</v>
      </c>
      <c r="D118" s="116"/>
      <c r="E118" s="7">
        <f t="shared" si="28"/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5"/>
      <c r="L118" s="67"/>
    </row>
    <row r="119" spans="1:12" ht="45" x14ac:dyDescent="0.2">
      <c r="A119" s="120"/>
      <c r="B119" s="118"/>
      <c r="C119" s="83" t="s">
        <v>16</v>
      </c>
      <c r="D119" s="116"/>
      <c r="E119" s="7">
        <f t="shared" si="28"/>
        <v>4750</v>
      </c>
      <c r="F119" s="206">
        <v>4750</v>
      </c>
      <c r="G119" s="6">
        <v>0</v>
      </c>
      <c r="H119" s="6">
        <v>0</v>
      </c>
      <c r="I119" s="6">
        <v>0</v>
      </c>
      <c r="J119" s="6">
        <v>0</v>
      </c>
      <c r="K119" s="5"/>
      <c r="L119" s="67"/>
    </row>
    <row r="120" spans="1:12" ht="30" x14ac:dyDescent="0.2">
      <c r="A120" s="120"/>
      <c r="B120" s="119"/>
      <c r="C120" s="83" t="s">
        <v>26</v>
      </c>
      <c r="D120" s="116"/>
      <c r="E120" s="7">
        <f t="shared" si="28"/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5"/>
      <c r="L120" s="67"/>
    </row>
    <row r="121" spans="1:12" ht="15" customHeight="1" x14ac:dyDescent="0.2">
      <c r="A121" s="120" t="s">
        <v>229</v>
      </c>
      <c r="B121" s="117" t="s">
        <v>265</v>
      </c>
      <c r="C121" s="83" t="s">
        <v>2</v>
      </c>
      <c r="D121" s="116" t="s">
        <v>38</v>
      </c>
      <c r="E121" s="7">
        <f t="shared" ref="E121:E125" si="30">SUM(F121:J121)</f>
        <v>3861</v>
      </c>
      <c r="F121" s="7">
        <f t="shared" ref="F121:J121" si="31">SUM(F122:F125)</f>
        <v>3861</v>
      </c>
      <c r="G121" s="7">
        <f t="shared" si="31"/>
        <v>0</v>
      </c>
      <c r="H121" s="7">
        <f t="shared" si="31"/>
        <v>0</v>
      </c>
      <c r="I121" s="7">
        <f t="shared" si="31"/>
        <v>0</v>
      </c>
      <c r="J121" s="7">
        <f t="shared" si="31"/>
        <v>0</v>
      </c>
      <c r="K121" s="5"/>
      <c r="L121" s="67"/>
    </row>
    <row r="122" spans="1:12" ht="30" x14ac:dyDescent="0.2">
      <c r="A122" s="120"/>
      <c r="B122" s="118"/>
      <c r="C122" s="83" t="s">
        <v>1</v>
      </c>
      <c r="D122" s="116"/>
      <c r="E122" s="7">
        <f t="shared" si="30"/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5"/>
      <c r="L122" s="67"/>
    </row>
    <row r="123" spans="1:12" ht="30" x14ac:dyDescent="0.2">
      <c r="A123" s="120"/>
      <c r="B123" s="118"/>
      <c r="C123" s="83" t="s">
        <v>7</v>
      </c>
      <c r="D123" s="116"/>
      <c r="E123" s="7">
        <f t="shared" si="30"/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5"/>
      <c r="L123" s="67"/>
    </row>
    <row r="124" spans="1:12" ht="45" x14ac:dyDescent="0.2">
      <c r="A124" s="120"/>
      <c r="B124" s="118"/>
      <c r="C124" s="83" t="s">
        <v>16</v>
      </c>
      <c r="D124" s="116"/>
      <c r="E124" s="7">
        <f t="shared" si="30"/>
        <v>3861</v>
      </c>
      <c r="F124" s="6">
        <v>3861</v>
      </c>
      <c r="G124" s="6">
        <v>0</v>
      </c>
      <c r="H124" s="6">
        <v>0</v>
      </c>
      <c r="I124" s="6">
        <v>0</v>
      </c>
      <c r="J124" s="6">
        <v>0</v>
      </c>
      <c r="K124" s="5"/>
      <c r="L124" s="67"/>
    </row>
    <row r="125" spans="1:12" ht="30.75" customHeight="1" x14ac:dyDescent="0.2">
      <c r="A125" s="120"/>
      <c r="B125" s="119"/>
      <c r="C125" s="83" t="s">
        <v>26</v>
      </c>
      <c r="D125" s="116"/>
      <c r="E125" s="7">
        <f t="shared" si="30"/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5"/>
      <c r="L125" s="67"/>
    </row>
    <row r="126" spans="1:12" ht="15" customHeight="1" x14ac:dyDescent="0.2">
      <c r="A126" s="120" t="s">
        <v>230</v>
      </c>
      <c r="B126" s="117" t="s">
        <v>266</v>
      </c>
      <c r="C126" s="83" t="s">
        <v>2</v>
      </c>
      <c r="D126" s="116" t="s">
        <v>38</v>
      </c>
      <c r="E126" s="7">
        <f t="shared" ref="E126:E130" si="32">SUM(F126:J126)</f>
        <v>4002.4</v>
      </c>
      <c r="F126" s="7">
        <f t="shared" ref="F126:J126" si="33">SUM(F127:F130)</f>
        <v>4002.4</v>
      </c>
      <c r="G126" s="7">
        <f t="shared" si="33"/>
        <v>0</v>
      </c>
      <c r="H126" s="7">
        <f t="shared" si="33"/>
        <v>0</v>
      </c>
      <c r="I126" s="7">
        <f t="shared" si="33"/>
        <v>0</v>
      </c>
      <c r="J126" s="7">
        <f t="shared" si="33"/>
        <v>0</v>
      </c>
      <c r="K126" s="5"/>
      <c r="L126" s="67"/>
    </row>
    <row r="127" spans="1:12" ht="30" x14ac:dyDescent="0.2">
      <c r="A127" s="120"/>
      <c r="B127" s="118"/>
      <c r="C127" s="83" t="s">
        <v>1</v>
      </c>
      <c r="D127" s="116"/>
      <c r="E127" s="7">
        <f t="shared" si="32"/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5"/>
      <c r="L127" s="67"/>
    </row>
    <row r="128" spans="1:12" ht="30" x14ac:dyDescent="0.2">
      <c r="A128" s="120"/>
      <c r="B128" s="118"/>
      <c r="C128" s="83" t="s">
        <v>7</v>
      </c>
      <c r="D128" s="116"/>
      <c r="E128" s="7">
        <f t="shared" si="32"/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5"/>
      <c r="L128" s="67"/>
    </row>
    <row r="129" spans="1:12" ht="45" x14ac:dyDescent="0.2">
      <c r="A129" s="120"/>
      <c r="B129" s="118"/>
      <c r="C129" s="83" t="s">
        <v>16</v>
      </c>
      <c r="D129" s="116"/>
      <c r="E129" s="7">
        <f t="shared" si="32"/>
        <v>4002.4</v>
      </c>
      <c r="F129" s="206">
        <v>4002.4</v>
      </c>
      <c r="G129" s="6">
        <v>0</v>
      </c>
      <c r="H129" s="6">
        <v>0</v>
      </c>
      <c r="I129" s="6">
        <v>0</v>
      </c>
      <c r="J129" s="6">
        <v>0</v>
      </c>
      <c r="K129" s="5"/>
      <c r="L129" s="67"/>
    </row>
    <row r="130" spans="1:12" ht="30" x14ac:dyDescent="0.2">
      <c r="A130" s="120"/>
      <c r="B130" s="119"/>
      <c r="C130" s="83" t="s">
        <v>26</v>
      </c>
      <c r="D130" s="116"/>
      <c r="E130" s="7">
        <f t="shared" si="32"/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5"/>
      <c r="L130" s="67"/>
    </row>
    <row r="131" spans="1:12" ht="15" customHeight="1" x14ac:dyDescent="0.2">
      <c r="A131" s="120" t="s">
        <v>234</v>
      </c>
      <c r="B131" s="117" t="s">
        <v>267</v>
      </c>
      <c r="C131" s="83" t="s">
        <v>2</v>
      </c>
      <c r="D131" s="116" t="s">
        <v>38</v>
      </c>
      <c r="E131" s="7">
        <f t="shared" ref="E131:E135" si="34">SUM(F131:J131)</f>
        <v>386</v>
      </c>
      <c r="F131" s="7">
        <f t="shared" ref="F131:J131" si="35">SUM(F132:F135)</f>
        <v>386</v>
      </c>
      <c r="G131" s="7">
        <f t="shared" si="35"/>
        <v>0</v>
      </c>
      <c r="H131" s="7">
        <f t="shared" si="35"/>
        <v>0</v>
      </c>
      <c r="I131" s="7">
        <f t="shared" si="35"/>
        <v>0</v>
      </c>
      <c r="J131" s="7">
        <f t="shared" si="35"/>
        <v>0</v>
      </c>
      <c r="K131" s="5"/>
      <c r="L131" s="67"/>
    </row>
    <row r="132" spans="1:12" ht="30" x14ac:dyDescent="0.2">
      <c r="A132" s="120"/>
      <c r="B132" s="118"/>
      <c r="C132" s="83" t="s">
        <v>1</v>
      </c>
      <c r="D132" s="116"/>
      <c r="E132" s="7">
        <f t="shared" si="34"/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5"/>
      <c r="L132" s="67"/>
    </row>
    <row r="133" spans="1:12" ht="30" x14ac:dyDescent="0.2">
      <c r="A133" s="120"/>
      <c r="B133" s="118"/>
      <c r="C133" s="83" t="s">
        <v>7</v>
      </c>
      <c r="D133" s="116"/>
      <c r="E133" s="7">
        <f t="shared" si="34"/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5"/>
      <c r="L133" s="67"/>
    </row>
    <row r="134" spans="1:12" ht="45" x14ac:dyDescent="0.2">
      <c r="A134" s="120"/>
      <c r="B134" s="118"/>
      <c r="C134" s="83" t="s">
        <v>16</v>
      </c>
      <c r="D134" s="116"/>
      <c r="E134" s="7">
        <f t="shared" si="34"/>
        <v>386</v>
      </c>
      <c r="F134" s="6">
        <v>386</v>
      </c>
      <c r="G134" s="6">
        <v>0</v>
      </c>
      <c r="H134" s="6">
        <v>0</v>
      </c>
      <c r="I134" s="6">
        <v>0</v>
      </c>
      <c r="J134" s="6">
        <v>0</v>
      </c>
      <c r="K134" s="5"/>
      <c r="L134" s="67"/>
    </row>
    <row r="135" spans="1:12" ht="30" x14ac:dyDescent="0.2">
      <c r="A135" s="120"/>
      <c r="B135" s="119"/>
      <c r="C135" s="83" t="s">
        <v>26</v>
      </c>
      <c r="D135" s="116"/>
      <c r="E135" s="7">
        <f t="shared" si="34"/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5"/>
      <c r="L135" s="67"/>
    </row>
    <row r="136" spans="1:12" ht="15" customHeight="1" x14ac:dyDescent="0.2">
      <c r="A136" s="120" t="s">
        <v>245</v>
      </c>
      <c r="B136" s="117" t="s">
        <v>246</v>
      </c>
      <c r="C136" s="89" t="s">
        <v>2</v>
      </c>
      <c r="D136" s="116" t="s">
        <v>38</v>
      </c>
      <c r="E136" s="7">
        <f t="shared" ref="E136:E140" si="36">SUM(F136:J136)</f>
        <v>19400</v>
      </c>
      <c r="F136" s="7">
        <f t="shared" ref="F136:J136" si="37">SUM(F137:F140)</f>
        <v>19400</v>
      </c>
      <c r="G136" s="7">
        <f t="shared" si="37"/>
        <v>0</v>
      </c>
      <c r="H136" s="7">
        <f t="shared" si="37"/>
        <v>0</v>
      </c>
      <c r="I136" s="7">
        <f t="shared" si="37"/>
        <v>0</v>
      </c>
      <c r="J136" s="7">
        <f t="shared" si="37"/>
        <v>0</v>
      </c>
      <c r="K136" s="5"/>
      <c r="L136" s="67"/>
    </row>
    <row r="137" spans="1:12" ht="30" x14ac:dyDescent="0.2">
      <c r="A137" s="120"/>
      <c r="B137" s="118"/>
      <c r="C137" s="89" t="s">
        <v>1</v>
      </c>
      <c r="D137" s="116"/>
      <c r="E137" s="7">
        <f t="shared" si="36"/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5"/>
      <c r="L137" s="67"/>
    </row>
    <row r="138" spans="1:12" ht="30" x14ac:dyDescent="0.2">
      <c r="A138" s="120"/>
      <c r="B138" s="118"/>
      <c r="C138" s="89" t="s">
        <v>7</v>
      </c>
      <c r="D138" s="116"/>
      <c r="E138" s="7">
        <f t="shared" si="36"/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5"/>
      <c r="L138" s="67"/>
    </row>
    <row r="139" spans="1:12" ht="45" x14ac:dyDescent="0.2">
      <c r="A139" s="120"/>
      <c r="B139" s="118"/>
      <c r="C139" s="89" t="s">
        <v>16</v>
      </c>
      <c r="D139" s="116"/>
      <c r="E139" s="7">
        <f t="shared" si="36"/>
        <v>19400</v>
      </c>
      <c r="F139" s="206">
        <v>19400</v>
      </c>
      <c r="G139" s="6">
        <v>0</v>
      </c>
      <c r="H139" s="6">
        <v>0</v>
      </c>
      <c r="I139" s="6">
        <v>0</v>
      </c>
      <c r="J139" s="6">
        <v>0</v>
      </c>
      <c r="K139" s="5"/>
      <c r="L139" s="67"/>
    </row>
    <row r="140" spans="1:12" ht="30" x14ac:dyDescent="0.2">
      <c r="A140" s="120"/>
      <c r="B140" s="119"/>
      <c r="C140" s="89" t="s">
        <v>26</v>
      </c>
      <c r="D140" s="116"/>
      <c r="E140" s="7">
        <f t="shared" si="36"/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5"/>
      <c r="L140" s="67"/>
    </row>
    <row r="141" spans="1:12" ht="15.75" customHeight="1" x14ac:dyDescent="0.2">
      <c r="A141" s="53"/>
      <c r="B141" s="181" t="s">
        <v>134</v>
      </c>
      <c r="C141" s="122"/>
      <c r="D141" s="122"/>
      <c r="E141" s="122"/>
      <c r="F141" s="122"/>
      <c r="G141" s="122"/>
      <c r="H141" s="122"/>
      <c r="I141" s="122"/>
      <c r="J141" s="122"/>
      <c r="K141" s="123"/>
      <c r="L141" s="65"/>
    </row>
    <row r="142" spans="1:12" ht="60" x14ac:dyDescent="0.2">
      <c r="A142" s="82" t="s">
        <v>6</v>
      </c>
      <c r="B142" s="104" t="s">
        <v>154</v>
      </c>
      <c r="C142" s="83"/>
      <c r="D142" s="83"/>
      <c r="E142" s="83"/>
      <c r="F142" s="7"/>
      <c r="G142" s="7"/>
      <c r="H142" s="83"/>
      <c r="I142" s="83"/>
      <c r="J142" s="83"/>
      <c r="K142" s="83"/>
      <c r="L142" s="66"/>
    </row>
    <row r="143" spans="1:12" ht="15" customHeight="1" x14ac:dyDescent="0.2">
      <c r="A143" s="127" t="s">
        <v>183</v>
      </c>
      <c r="B143" s="130" t="s">
        <v>177</v>
      </c>
      <c r="C143" s="83" t="s">
        <v>2</v>
      </c>
      <c r="D143" s="116" t="s">
        <v>38</v>
      </c>
      <c r="E143" s="7">
        <f t="shared" ref="E143:E147" si="38">SUM(F143:J143)</f>
        <v>11571</v>
      </c>
      <c r="F143" s="207">
        <f t="shared" ref="F143:J143" si="39">SUM(F144:F147)</f>
        <v>10203</v>
      </c>
      <c r="G143" s="7">
        <f t="shared" si="39"/>
        <v>1368</v>
      </c>
      <c r="H143" s="7">
        <f t="shared" si="39"/>
        <v>0</v>
      </c>
      <c r="I143" s="7">
        <f t="shared" si="39"/>
        <v>0</v>
      </c>
      <c r="J143" s="7">
        <f t="shared" si="39"/>
        <v>0</v>
      </c>
      <c r="K143" s="5"/>
      <c r="L143" s="67"/>
    </row>
    <row r="144" spans="1:12" ht="30" x14ac:dyDescent="0.2">
      <c r="A144" s="128"/>
      <c r="B144" s="130"/>
      <c r="C144" s="83" t="s">
        <v>1</v>
      </c>
      <c r="D144" s="116"/>
      <c r="E144" s="7">
        <f t="shared" si="38"/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5"/>
      <c r="L144" s="67"/>
    </row>
    <row r="145" spans="1:12" ht="30" x14ac:dyDescent="0.2">
      <c r="A145" s="128"/>
      <c r="B145" s="130"/>
      <c r="C145" s="83" t="s">
        <v>7</v>
      </c>
      <c r="D145" s="116"/>
      <c r="E145" s="7">
        <f t="shared" si="38"/>
        <v>7359.14</v>
      </c>
      <c r="F145" s="206">
        <v>6489.1</v>
      </c>
      <c r="G145" s="6">
        <v>870.04</v>
      </c>
      <c r="H145" s="6">
        <v>0</v>
      </c>
      <c r="I145" s="6">
        <v>0</v>
      </c>
      <c r="J145" s="6">
        <v>0</v>
      </c>
      <c r="K145" s="5"/>
      <c r="L145" s="67"/>
    </row>
    <row r="146" spans="1:12" ht="45" x14ac:dyDescent="0.2">
      <c r="A146" s="128"/>
      <c r="B146" s="130"/>
      <c r="C146" s="83" t="s">
        <v>16</v>
      </c>
      <c r="D146" s="116"/>
      <c r="E146" s="7">
        <f t="shared" si="38"/>
        <v>4211.8599999999997</v>
      </c>
      <c r="F146" s="206">
        <v>3713.9</v>
      </c>
      <c r="G146" s="6">
        <v>497.96</v>
      </c>
      <c r="H146" s="6">
        <v>0</v>
      </c>
      <c r="I146" s="6">
        <v>0</v>
      </c>
      <c r="J146" s="6">
        <v>0</v>
      </c>
      <c r="K146" s="5"/>
      <c r="L146" s="67"/>
    </row>
    <row r="147" spans="1:12" ht="30" x14ac:dyDescent="0.2">
      <c r="A147" s="129"/>
      <c r="B147" s="130"/>
      <c r="C147" s="83" t="s">
        <v>26</v>
      </c>
      <c r="D147" s="116"/>
      <c r="E147" s="7">
        <f t="shared" si="38"/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5"/>
      <c r="L147" s="67"/>
    </row>
    <row r="148" spans="1:12" ht="105" x14ac:dyDescent="0.2">
      <c r="A148" s="53" t="s">
        <v>10</v>
      </c>
      <c r="B148" s="104" t="s">
        <v>153</v>
      </c>
      <c r="C148" s="83"/>
      <c r="D148" s="83"/>
      <c r="E148" s="83"/>
      <c r="F148" s="7"/>
      <c r="G148" s="7"/>
      <c r="H148" s="83"/>
      <c r="I148" s="83"/>
      <c r="J148" s="83"/>
      <c r="K148" s="83"/>
      <c r="L148" s="66"/>
    </row>
    <row r="149" spans="1:12" ht="15" customHeight="1" x14ac:dyDescent="0.2">
      <c r="A149" s="127" t="s">
        <v>191</v>
      </c>
      <c r="B149" s="130" t="s">
        <v>199</v>
      </c>
      <c r="C149" s="83" t="s">
        <v>2</v>
      </c>
      <c r="D149" s="116" t="s">
        <v>38</v>
      </c>
      <c r="E149" s="7">
        <f t="shared" ref="E149:E152" si="40">SUM(F149:J149)</f>
        <v>0</v>
      </c>
      <c r="F149" s="7">
        <f t="shared" ref="F149:J149" si="41">SUM(F150:F153)</f>
        <v>0</v>
      </c>
      <c r="G149" s="7">
        <f t="shared" si="41"/>
        <v>0</v>
      </c>
      <c r="H149" s="7">
        <f t="shared" si="41"/>
        <v>0</v>
      </c>
      <c r="I149" s="7">
        <f t="shared" si="41"/>
        <v>0</v>
      </c>
      <c r="J149" s="7">
        <f t="shared" si="41"/>
        <v>0</v>
      </c>
      <c r="K149" s="5"/>
      <c r="L149" s="67"/>
    </row>
    <row r="150" spans="1:12" ht="30" x14ac:dyDescent="0.2">
      <c r="A150" s="128"/>
      <c r="B150" s="130"/>
      <c r="C150" s="83" t="s">
        <v>1</v>
      </c>
      <c r="D150" s="116"/>
      <c r="E150" s="7">
        <f t="shared" si="40"/>
        <v>0</v>
      </c>
      <c r="F150" s="7">
        <v>0</v>
      </c>
      <c r="G150" s="6">
        <v>0</v>
      </c>
      <c r="H150" s="6">
        <v>0</v>
      </c>
      <c r="I150" s="6">
        <v>0</v>
      </c>
      <c r="J150" s="6">
        <v>0</v>
      </c>
      <c r="K150" s="5"/>
      <c r="L150" s="67"/>
    </row>
    <row r="151" spans="1:12" ht="30" x14ac:dyDescent="0.2">
      <c r="A151" s="128"/>
      <c r="B151" s="130"/>
      <c r="C151" s="83" t="s">
        <v>7</v>
      </c>
      <c r="D151" s="116"/>
      <c r="E151" s="7">
        <f t="shared" si="40"/>
        <v>0</v>
      </c>
      <c r="F151" s="7">
        <v>0</v>
      </c>
      <c r="G151" s="6">
        <v>0</v>
      </c>
      <c r="H151" s="6">
        <v>0</v>
      </c>
      <c r="I151" s="6">
        <v>0</v>
      </c>
      <c r="J151" s="6">
        <v>0</v>
      </c>
      <c r="K151" s="5"/>
      <c r="L151" s="67"/>
    </row>
    <row r="152" spans="1:12" ht="45" x14ac:dyDescent="0.2">
      <c r="A152" s="128"/>
      <c r="B152" s="130"/>
      <c r="C152" s="83" t="s">
        <v>16</v>
      </c>
      <c r="D152" s="116"/>
      <c r="E152" s="7">
        <f t="shared" si="40"/>
        <v>0</v>
      </c>
      <c r="F152" s="7">
        <v>0</v>
      </c>
      <c r="G152" s="6">
        <v>0</v>
      </c>
      <c r="H152" s="6">
        <v>0</v>
      </c>
      <c r="I152" s="6">
        <v>0</v>
      </c>
      <c r="J152" s="6">
        <v>0</v>
      </c>
      <c r="K152" s="5"/>
      <c r="L152" s="67"/>
    </row>
    <row r="153" spans="1:12" ht="30" x14ac:dyDescent="0.2">
      <c r="A153" s="129"/>
      <c r="B153" s="130"/>
      <c r="C153" s="83" t="s">
        <v>26</v>
      </c>
      <c r="D153" s="116"/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6">
        <v>0</v>
      </c>
      <c r="K153" s="5"/>
      <c r="L153" s="67"/>
    </row>
    <row r="154" spans="1:12" ht="15" customHeight="1" x14ac:dyDescent="0.2">
      <c r="A154" s="127" t="s">
        <v>25</v>
      </c>
      <c r="B154" s="124" t="s">
        <v>211</v>
      </c>
      <c r="C154" s="83" t="s">
        <v>2</v>
      </c>
      <c r="D154" s="116" t="s">
        <v>38</v>
      </c>
      <c r="E154" s="7">
        <f t="shared" ref="E154:E158" si="42">SUM(F154:J154)</f>
        <v>15205</v>
      </c>
      <c r="F154" s="7">
        <f t="shared" ref="F154:J154" si="43">SUM(F155:F158)</f>
        <v>5205</v>
      </c>
      <c r="G154" s="7">
        <f t="shared" si="43"/>
        <v>5000</v>
      </c>
      <c r="H154" s="7">
        <f t="shared" si="43"/>
        <v>5000</v>
      </c>
      <c r="I154" s="7">
        <f t="shared" si="43"/>
        <v>0</v>
      </c>
      <c r="J154" s="7">
        <f t="shared" si="43"/>
        <v>0</v>
      </c>
      <c r="K154" s="5"/>
      <c r="L154" s="67"/>
    </row>
    <row r="155" spans="1:12" ht="30" x14ac:dyDescent="0.2">
      <c r="A155" s="128"/>
      <c r="B155" s="125"/>
      <c r="C155" s="83" t="s">
        <v>1</v>
      </c>
      <c r="D155" s="116"/>
      <c r="E155" s="7">
        <f t="shared" si="42"/>
        <v>0</v>
      </c>
      <c r="F155" s="7">
        <v>0</v>
      </c>
      <c r="G155" s="6">
        <v>0</v>
      </c>
      <c r="H155" s="6">
        <v>0</v>
      </c>
      <c r="I155" s="6">
        <v>0</v>
      </c>
      <c r="J155" s="6">
        <v>0</v>
      </c>
      <c r="K155" s="5"/>
      <c r="L155" s="67"/>
    </row>
    <row r="156" spans="1:12" ht="30" x14ac:dyDescent="0.2">
      <c r="A156" s="128"/>
      <c r="B156" s="125"/>
      <c r="C156" s="83" t="s">
        <v>7</v>
      </c>
      <c r="D156" s="116"/>
      <c r="E156" s="7">
        <f t="shared" si="42"/>
        <v>0</v>
      </c>
      <c r="F156" s="7">
        <v>0</v>
      </c>
      <c r="G156" s="6">
        <v>0</v>
      </c>
      <c r="H156" s="6">
        <v>0</v>
      </c>
      <c r="I156" s="6">
        <v>0</v>
      </c>
      <c r="J156" s="6">
        <v>0</v>
      </c>
      <c r="K156" s="5"/>
      <c r="L156" s="67"/>
    </row>
    <row r="157" spans="1:12" ht="45" x14ac:dyDescent="0.2">
      <c r="A157" s="128"/>
      <c r="B157" s="125"/>
      <c r="C157" s="83" t="s">
        <v>16</v>
      </c>
      <c r="D157" s="116"/>
      <c r="E157" s="7">
        <f t="shared" si="42"/>
        <v>15205</v>
      </c>
      <c r="F157" s="207">
        <v>5205</v>
      </c>
      <c r="G157" s="6">
        <v>5000</v>
      </c>
      <c r="H157" s="6">
        <v>5000</v>
      </c>
      <c r="I157" s="6">
        <v>0</v>
      </c>
      <c r="J157" s="6">
        <v>0</v>
      </c>
      <c r="K157" s="5"/>
      <c r="L157" s="67"/>
    </row>
    <row r="158" spans="1:12" ht="33.75" customHeight="1" x14ac:dyDescent="0.2">
      <c r="A158" s="129"/>
      <c r="B158" s="126"/>
      <c r="C158" s="83" t="s">
        <v>26</v>
      </c>
      <c r="D158" s="116"/>
      <c r="E158" s="7">
        <f t="shared" si="42"/>
        <v>0</v>
      </c>
      <c r="F158" s="7">
        <v>0</v>
      </c>
      <c r="G158" s="6">
        <v>0</v>
      </c>
      <c r="H158" s="6">
        <v>0</v>
      </c>
      <c r="I158" s="6">
        <v>0</v>
      </c>
      <c r="J158" s="6">
        <v>0</v>
      </c>
      <c r="K158" s="5"/>
      <c r="L158" s="67"/>
    </row>
    <row r="159" spans="1:12" ht="15" customHeight="1" x14ac:dyDescent="0.2">
      <c r="A159" s="127" t="s">
        <v>193</v>
      </c>
      <c r="B159" s="130" t="s">
        <v>212</v>
      </c>
      <c r="C159" s="83" t="s">
        <v>2</v>
      </c>
      <c r="D159" s="116" t="s">
        <v>38</v>
      </c>
      <c r="E159" s="7">
        <f t="shared" ref="E159:E163" si="44">SUM(F159:J159)</f>
        <v>0</v>
      </c>
      <c r="F159" s="7">
        <f t="shared" ref="F159:J159" si="45">SUM(F160:F163)</f>
        <v>0</v>
      </c>
      <c r="G159" s="7">
        <f t="shared" si="45"/>
        <v>0</v>
      </c>
      <c r="H159" s="7">
        <f t="shared" si="45"/>
        <v>0</v>
      </c>
      <c r="I159" s="7">
        <f t="shared" si="45"/>
        <v>0</v>
      </c>
      <c r="J159" s="7">
        <f t="shared" si="45"/>
        <v>0</v>
      </c>
      <c r="K159" s="5"/>
      <c r="L159" s="67"/>
    </row>
    <row r="160" spans="1:12" ht="30" x14ac:dyDescent="0.2">
      <c r="A160" s="128"/>
      <c r="B160" s="130"/>
      <c r="C160" s="83" t="s">
        <v>1</v>
      </c>
      <c r="D160" s="116"/>
      <c r="E160" s="7">
        <f t="shared" si="44"/>
        <v>0</v>
      </c>
      <c r="F160" s="7">
        <v>0</v>
      </c>
      <c r="G160" s="6">
        <v>0</v>
      </c>
      <c r="H160" s="6">
        <v>0</v>
      </c>
      <c r="I160" s="6">
        <v>0</v>
      </c>
      <c r="J160" s="6">
        <v>0</v>
      </c>
      <c r="K160" s="5"/>
      <c r="L160" s="67"/>
    </row>
    <row r="161" spans="1:12" ht="30" x14ac:dyDescent="0.2">
      <c r="A161" s="128"/>
      <c r="B161" s="130"/>
      <c r="C161" s="83" t="s">
        <v>7</v>
      </c>
      <c r="D161" s="116"/>
      <c r="E161" s="7">
        <f t="shared" si="44"/>
        <v>0</v>
      </c>
      <c r="F161" s="7">
        <v>0</v>
      </c>
      <c r="G161" s="6">
        <v>0</v>
      </c>
      <c r="H161" s="6">
        <v>0</v>
      </c>
      <c r="I161" s="6">
        <v>0</v>
      </c>
      <c r="J161" s="6">
        <v>0</v>
      </c>
      <c r="K161" s="5"/>
      <c r="L161" s="67"/>
    </row>
    <row r="162" spans="1:12" ht="45" x14ac:dyDescent="0.2">
      <c r="A162" s="128"/>
      <c r="B162" s="130"/>
      <c r="C162" s="83" t="s">
        <v>16</v>
      </c>
      <c r="D162" s="116"/>
      <c r="E162" s="7">
        <f t="shared" si="44"/>
        <v>0</v>
      </c>
      <c r="F162" s="7">
        <v>0</v>
      </c>
      <c r="G162" s="6">
        <v>0</v>
      </c>
      <c r="H162" s="6">
        <v>0</v>
      </c>
      <c r="I162" s="6">
        <v>0</v>
      </c>
      <c r="J162" s="6">
        <v>0</v>
      </c>
      <c r="K162" s="5"/>
      <c r="L162" s="67"/>
    </row>
    <row r="163" spans="1:12" ht="30" x14ac:dyDescent="0.2">
      <c r="A163" s="129"/>
      <c r="B163" s="130"/>
      <c r="C163" s="83" t="s">
        <v>26</v>
      </c>
      <c r="D163" s="116"/>
      <c r="E163" s="7">
        <f t="shared" si="44"/>
        <v>0</v>
      </c>
      <c r="F163" s="7">
        <v>0</v>
      </c>
      <c r="G163" s="6">
        <v>0</v>
      </c>
      <c r="H163" s="6">
        <v>0</v>
      </c>
      <c r="I163" s="6">
        <v>0</v>
      </c>
      <c r="J163" s="6">
        <v>0</v>
      </c>
      <c r="K163" s="5"/>
      <c r="L163" s="67"/>
    </row>
  </sheetData>
  <mergeCells count="103">
    <mergeCell ref="A39:A43"/>
    <mergeCell ref="A44:A48"/>
    <mergeCell ref="B13:B17"/>
    <mergeCell ref="D13:D17"/>
    <mergeCell ref="A9:A10"/>
    <mergeCell ref="A29:A33"/>
    <mergeCell ref="B34:B38"/>
    <mergeCell ref="D34:D38"/>
    <mergeCell ref="A13:A17"/>
    <mergeCell ref="A34:A38"/>
    <mergeCell ref="A18:A22"/>
    <mergeCell ref="A23:A27"/>
    <mergeCell ref="B9:B10"/>
    <mergeCell ref="B11:K11"/>
    <mergeCell ref="B49:B53"/>
    <mergeCell ref="B54:B58"/>
    <mergeCell ref="D54:D58"/>
    <mergeCell ref="D49:D53"/>
    <mergeCell ref="G1:K1"/>
    <mergeCell ref="G2:K2"/>
    <mergeCell ref="F3:K3"/>
    <mergeCell ref="F4:K4"/>
    <mergeCell ref="C5:K5"/>
    <mergeCell ref="F6:J6"/>
    <mergeCell ref="B7:K7"/>
    <mergeCell ref="C9:C10"/>
    <mergeCell ref="D9:D10"/>
    <mergeCell ref="B44:B48"/>
    <mergeCell ref="D39:D43"/>
    <mergeCell ref="B39:B43"/>
    <mergeCell ref="D44:D48"/>
    <mergeCell ref="K9:K10"/>
    <mergeCell ref="D29:D33"/>
    <mergeCell ref="B18:B22"/>
    <mergeCell ref="D18:D22"/>
    <mergeCell ref="B29:B33"/>
    <mergeCell ref="B23:B27"/>
    <mergeCell ref="D23:D27"/>
    <mergeCell ref="E9:J9"/>
    <mergeCell ref="A159:A163"/>
    <mergeCell ref="A49:A53"/>
    <mergeCell ref="A69:A73"/>
    <mergeCell ref="A86:A90"/>
    <mergeCell ref="A91:A95"/>
    <mergeCell ref="A96:A100"/>
    <mergeCell ref="A54:A58"/>
    <mergeCell ref="A101:A105"/>
    <mergeCell ref="A111:A115"/>
    <mergeCell ref="A79:A83"/>
    <mergeCell ref="A126:A130"/>
    <mergeCell ref="A121:A125"/>
    <mergeCell ref="A131:A135"/>
    <mergeCell ref="A59:A63"/>
    <mergeCell ref="A74:A78"/>
    <mergeCell ref="A154:A158"/>
    <mergeCell ref="B159:B163"/>
    <mergeCell ref="B86:B90"/>
    <mergeCell ref="D159:D163"/>
    <mergeCell ref="B96:B100"/>
    <mergeCell ref="B149:B153"/>
    <mergeCell ref="B59:B63"/>
    <mergeCell ref="D59:D63"/>
    <mergeCell ref="B64:B68"/>
    <mergeCell ref="D64:D68"/>
    <mergeCell ref="D149:D153"/>
    <mergeCell ref="B143:B147"/>
    <mergeCell ref="D91:D95"/>
    <mergeCell ref="D143:D147"/>
    <mergeCell ref="B141:K141"/>
    <mergeCell ref="B106:B110"/>
    <mergeCell ref="D106:D110"/>
    <mergeCell ref="B121:B125"/>
    <mergeCell ref="D121:D125"/>
    <mergeCell ref="D111:D115"/>
    <mergeCell ref="B126:B130"/>
    <mergeCell ref="B91:B95"/>
    <mergeCell ref="D126:D130"/>
    <mergeCell ref="B131:B135"/>
    <mergeCell ref="D131:D135"/>
    <mergeCell ref="B154:B158"/>
    <mergeCell ref="D154:D158"/>
    <mergeCell ref="A116:A120"/>
    <mergeCell ref="B116:B120"/>
    <mergeCell ref="D116:D120"/>
    <mergeCell ref="A136:A140"/>
    <mergeCell ref="B136:B140"/>
    <mergeCell ref="D136:D140"/>
    <mergeCell ref="A106:A110"/>
    <mergeCell ref="A143:A147"/>
    <mergeCell ref="A149:A153"/>
    <mergeCell ref="D96:D100"/>
    <mergeCell ref="B101:B105"/>
    <mergeCell ref="D101:D105"/>
    <mergeCell ref="B111:B115"/>
    <mergeCell ref="A64:A68"/>
    <mergeCell ref="D86:D90"/>
    <mergeCell ref="B84:K84"/>
    <mergeCell ref="B69:B73"/>
    <mergeCell ref="D69:D73"/>
    <mergeCell ref="B79:B83"/>
    <mergeCell ref="D79:D83"/>
    <mergeCell ref="B74:B78"/>
    <mergeCell ref="D74:D78"/>
  </mergeCells>
  <pageMargins left="0.23622047244094491" right="0.23622047244094491" top="0.23622047244094491" bottom="0.47244094488188981" header="0.15748031496062992" footer="0.15748031496062992"/>
  <pageSetup paperSize="9" scale="60" fitToWidth="0" fitToHeight="0" orientation="landscape" r:id="rId1"/>
  <headerFooter alignWithMargins="0"/>
  <rowBreaks count="5" manualBreakCount="5">
    <brk id="28" max="11" man="1"/>
    <brk id="53" max="11" man="1"/>
    <brk id="78" max="11" man="1"/>
    <brk id="105" max="11" man="1"/>
    <brk id="13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5"/>
  <sheetViews>
    <sheetView view="pageBreakPreview" zoomScale="80" zoomScaleNormal="80" zoomScaleSheetLayoutView="80" workbookViewId="0">
      <selection activeCell="D26" sqref="D26"/>
    </sheetView>
  </sheetViews>
  <sheetFormatPr defaultColWidth="9.140625" defaultRowHeight="14.25" x14ac:dyDescent="0.2"/>
  <cols>
    <col min="1" max="1" width="7.5703125" style="95" customWidth="1"/>
    <col min="2" max="2" width="34.7109375" style="95" customWidth="1"/>
    <col min="3" max="3" width="22.28515625" style="95" customWidth="1"/>
    <col min="4" max="4" width="19.42578125" style="95" customWidth="1"/>
    <col min="5" max="5" width="20.5703125" style="10" customWidth="1"/>
    <col min="6" max="6" width="14.5703125" style="77" customWidth="1"/>
    <col min="7" max="7" width="14.85546875" style="77" customWidth="1"/>
    <col min="8" max="8" width="14.5703125" style="77" customWidth="1"/>
    <col min="9" max="9" width="14.7109375" style="77" customWidth="1"/>
    <col min="10" max="10" width="15" style="77" customWidth="1"/>
    <col min="11" max="11" width="12.85546875" style="77" customWidth="1"/>
    <col min="12" max="12" width="12" style="96" customWidth="1"/>
    <col min="13" max="13" width="40.28515625" style="95" customWidth="1"/>
    <col min="14" max="14" width="10.140625" style="95" bestFit="1" customWidth="1"/>
    <col min="15" max="15" width="10.7109375" style="95" bestFit="1" customWidth="1"/>
    <col min="16" max="16" width="10.28515625" style="95" bestFit="1" customWidth="1"/>
    <col min="17" max="17" width="9.85546875" style="95" bestFit="1" customWidth="1"/>
    <col min="18" max="16384" width="9.140625" style="95"/>
  </cols>
  <sheetData>
    <row r="1" spans="1:15" s="25" customFormat="1" ht="18" customHeight="1" x14ac:dyDescent="0.25">
      <c r="A1" s="24"/>
      <c r="C1" s="26"/>
      <c r="D1" s="91"/>
      <c r="E1" s="91"/>
      <c r="F1" s="92"/>
      <c r="G1" s="92"/>
      <c r="H1" s="176" t="s">
        <v>214</v>
      </c>
      <c r="I1" s="176"/>
      <c r="J1" s="176"/>
      <c r="K1" s="176"/>
      <c r="L1" s="176"/>
      <c r="M1" s="91"/>
      <c r="N1" s="91"/>
      <c r="O1" s="91"/>
    </row>
    <row r="2" spans="1:15" s="25" customFormat="1" ht="18" customHeight="1" x14ac:dyDescent="0.25">
      <c r="A2" s="24"/>
      <c r="C2" s="26"/>
      <c r="D2" s="91"/>
      <c r="E2" s="91"/>
      <c r="F2" s="92"/>
      <c r="G2" s="92"/>
      <c r="H2" s="92"/>
      <c r="I2" s="92"/>
      <c r="J2" s="176" t="s">
        <v>275</v>
      </c>
      <c r="K2" s="176"/>
      <c r="L2" s="176"/>
      <c r="M2" s="91"/>
      <c r="N2" s="91"/>
      <c r="O2" s="91"/>
    </row>
    <row r="3" spans="1:15" s="11" customFormat="1" ht="15" customHeight="1" x14ac:dyDescent="0.25">
      <c r="D3" s="12"/>
      <c r="E3" s="10"/>
      <c r="F3" s="176" t="s">
        <v>215</v>
      </c>
      <c r="G3" s="176"/>
      <c r="H3" s="176"/>
      <c r="I3" s="176"/>
      <c r="J3" s="176"/>
      <c r="K3" s="176"/>
      <c r="L3" s="176"/>
    </row>
    <row r="4" spans="1:15" s="11" customFormat="1" ht="15" x14ac:dyDescent="0.25">
      <c r="D4" s="12"/>
      <c r="E4" s="10"/>
      <c r="F4" s="177" t="s">
        <v>128</v>
      </c>
      <c r="G4" s="177"/>
      <c r="H4" s="177"/>
      <c r="I4" s="177"/>
      <c r="J4" s="177"/>
      <c r="K4" s="177"/>
      <c r="L4" s="177"/>
    </row>
    <row r="5" spans="1:15" s="11" customFormat="1" ht="14.1" customHeight="1" x14ac:dyDescent="0.25">
      <c r="C5" s="177" t="s">
        <v>29</v>
      </c>
      <c r="D5" s="177"/>
      <c r="E5" s="177"/>
      <c r="F5" s="177"/>
      <c r="G5" s="177"/>
      <c r="H5" s="177"/>
      <c r="I5" s="177"/>
      <c r="J5" s="177"/>
      <c r="K5" s="177"/>
      <c r="L5" s="177"/>
    </row>
    <row r="6" spans="1:15" s="11" customFormat="1" ht="15" customHeight="1" x14ac:dyDescent="0.25">
      <c r="D6" s="12"/>
      <c r="E6" s="10"/>
      <c r="F6" s="176" t="s">
        <v>276</v>
      </c>
      <c r="G6" s="176"/>
      <c r="H6" s="176"/>
      <c r="I6" s="176"/>
      <c r="J6" s="176"/>
      <c r="K6" s="176"/>
      <c r="L6" s="176"/>
    </row>
    <row r="7" spans="1:15" s="93" customFormat="1" ht="15.75" customHeight="1" x14ac:dyDescent="0.2">
      <c r="A7" s="113" t="s">
        <v>155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5" s="93" customFormat="1" ht="15.75" customHeight="1" x14ac:dyDescent="0.2">
      <c r="A8" s="84"/>
      <c r="B8" s="84"/>
      <c r="C8" s="84"/>
      <c r="D8" s="84"/>
      <c r="E8" s="113" t="s">
        <v>129</v>
      </c>
      <c r="F8" s="113"/>
      <c r="G8" s="113"/>
      <c r="H8" s="113"/>
      <c r="I8" s="113"/>
      <c r="J8" s="70"/>
      <c r="K8" s="70"/>
      <c r="L8" s="84"/>
      <c r="M8" s="84"/>
    </row>
    <row r="9" spans="1:15" s="93" customFormat="1" ht="15.75" x14ac:dyDescent="0.2">
      <c r="A9" s="13"/>
      <c r="B9" s="13"/>
      <c r="C9" s="13"/>
      <c r="D9" s="13"/>
      <c r="E9" s="9"/>
      <c r="F9" s="71"/>
      <c r="G9" s="71"/>
      <c r="H9" s="71"/>
      <c r="I9" s="71"/>
      <c r="J9" s="71"/>
      <c r="K9" s="71"/>
      <c r="L9" s="94"/>
    </row>
    <row r="10" spans="1:15" ht="18" customHeight="1" x14ac:dyDescent="0.2">
      <c r="A10" s="144" t="s">
        <v>4</v>
      </c>
      <c r="B10" s="144" t="s">
        <v>21</v>
      </c>
      <c r="C10" s="144" t="s">
        <v>22</v>
      </c>
      <c r="D10" s="144" t="s">
        <v>8</v>
      </c>
      <c r="E10" s="157" t="s">
        <v>42</v>
      </c>
      <c r="F10" s="161" t="s">
        <v>23</v>
      </c>
      <c r="G10" s="158" t="s">
        <v>9</v>
      </c>
      <c r="H10" s="159"/>
      <c r="I10" s="159"/>
      <c r="J10" s="159"/>
      <c r="K10" s="160"/>
      <c r="L10" s="143" t="s">
        <v>11</v>
      </c>
      <c r="M10" s="145" t="s">
        <v>15</v>
      </c>
    </row>
    <row r="11" spans="1:15" ht="111" customHeight="1" x14ac:dyDescent="0.2">
      <c r="A11" s="144"/>
      <c r="B11" s="144"/>
      <c r="C11" s="144"/>
      <c r="D11" s="144"/>
      <c r="E11" s="157"/>
      <c r="F11" s="162"/>
      <c r="G11" s="49">
        <v>2020</v>
      </c>
      <c r="H11" s="49">
        <v>2021</v>
      </c>
      <c r="I11" s="49">
        <v>2022</v>
      </c>
      <c r="J11" s="49">
        <v>2023</v>
      </c>
      <c r="K11" s="49">
        <v>2024</v>
      </c>
      <c r="L11" s="143"/>
      <c r="M11" s="147"/>
    </row>
    <row r="12" spans="1:15" ht="15" x14ac:dyDescent="0.2">
      <c r="A12" s="86">
        <v>1</v>
      </c>
      <c r="B12" s="86">
        <v>2</v>
      </c>
      <c r="C12" s="86">
        <v>3</v>
      </c>
      <c r="D12" s="86">
        <v>4</v>
      </c>
      <c r="E12" s="18">
        <v>5</v>
      </c>
      <c r="F12" s="49">
        <v>6</v>
      </c>
      <c r="G12" s="49">
        <v>7</v>
      </c>
      <c r="H12" s="49">
        <v>8</v>
      </c>
      <c r="I12" s="49">
        <v>9</v>
      </c>
      <c r="J12" s="49">
        <v>10</v>
      </c>
      <c r="K12" s="49">
        <v>11</v>
      </c>
      <c r="L12" s="18">
        <v>14</v>
      </c>
      <c r="M12" s="86">
        <v>15</v>
      </c>
    </row>
    <row r="13" spans="1:15" ht="22.5" customHeight="1" x14ac:dyDescent="0.2">
      <c r="A13" s="178" t="s">
        <v>127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80"/>
    </row>
    <row r="14" spans="1:15" ht="15" customHeight="1" x14ac:dyDescent="0.2">
      <c r="A14" s="166" t="s">
        <v>6</v>
      </c>
      <c r="B14" s="150" t="s">
        <v>188</v>
      </c>
      <c r="C14" s="149" t="s">
        <v>125</v>
      </c>
      <c r="D14" s="88" t="s">
        <v>2</v>
      </c>
      <c r="E14" s="15">
        <v>0</v>
      </c>
      <c r="F14" s="72">
        <f>SUM(G14:K14)</f>
        <v>27592</v>
      </c>
      <c r="G14" s="73">
        <f t="shared" ref="G14:K14" si="0">SUM(G15:G18)</f>
        <v>27592</v>
      </c>
      <c r="H14" s="73">
        <f t="shared" si="0"/>
        <v>0</v>
      </c>
      <c r="I14" s="73">
        <f t="shared" si="0"/>
        <v>0</v>
      </c>
      <c r="J14" s="73">
        <f t="shared" si="0"/>
        <v>0</v>
      </c>
      <c r="K14" s="73">
        <f t="shared" si="0"/>
        <v>0</v>
      </c>
      <c r="L14" s="143" t="s">
        <v>33</v>
      </c>
      <c r="M14" s="184" t="s">
        <v>220</v>
      </c>
    </row>
    <row r="15" spans="1:15" ht="45" x14ac:dyDescent="0.2">
      <c r="A15" s="166"/>
      <c r="B15" s="150"/>
      <c r="C15" s="149"/>
      <c r="D15" s="88" t="s">
        <v>1</v>
      </c>
      <c r="E15" s="15">
        <v>0</v>
      </c>
      <c r="F15" s="72">
        <f>SUM(G15:K15)</f>
        <v>0</v>
      </c>
      <c r="G15" s="73">
        <f>G20+G25+G30</f>
        <v>0</v>
      </c>
      <c r="H15" s="73">
        <f t="shared" ref="H15:K18" si="1">H20</f>
        <v>0</v>
      </c>
      <c r="I15" s="73">
        <f t="shared" si="1"/>
        <v>0</v>
      </c>
      <c r="J15" s="73">
        <f t="shared" si="1"/>
        <v>0</v>
      </c>
      <c r="K15" s="73">
        <f t="shared" si="1"/>
        <v>0</v>
      </c>
      <c r="L15" s="143"/>
      <c r="M15" s="185"/>
    </row>
    <row r="16" spans="1:15" ht="60" x14ac:dyDescent="0.2">
      <c r="A16" s="166"/>
      <c r="B16" s="150"/>
      <c r="C16" s="149"/>
      <c r="D16" s="88" t="s">
        <v>7</v>
      </c>
      <c r="E16" s="15">
        <v>0</v>
      </c>
      <c r="F16" s="72">
        <f>SUM(G16:K16)</f>
        <v>13450</v>
      </c>
      <c r="G16" s="73">
        <f t="shared" ref="G16:G18" si="2">G21+G26+G31</f>
        <v>13450</v>
      </c>
      <c r="H16" s="73">
        <f t="shared" si="1"/>
        <v>0</v>
      </c>
      <c r="I16" s="73">
        <f t="shared" si="1"/>
        <v>0</v>
      </c>
      <c r="J16" s="73">
        <f t="shared" si="1"/>
        <v>0</v>
      </c>
      <c r="K16" s="73">
        <f t="shared" si="1"/>
        <v>0</v>
      </c>
      <c r="L16" s="143"/>
      <c r="M16" s="185"/>
    </row>
    <row r="17" spans="1:16" ht="60" x14ac:dyDescent="0.2">
      <c r="A17" s="166"/>
      <c r="B17" s="150"/>
      <c r="C17" s="149"/>
      <c r="D17" s="88" t="s">
        <v>16</v>
      </c>
      <c r="E17" s="15">
        <v>0</v>
      </c>
      <c r="F17" s="72">
        <f>SUM(G17:K17)</f>
        <v>14142</v>
      </c>
      <c r="G17" s="73">
        <f t="shared" si="2"/>
        <v>14142</v>
      </c>
      <c r="H17" s="73">
        <f t="shared" si="1"/>
        <v>0</v>
      </c>
      <c r="I17" s="73">
        <f t="shared" si="1"/>
        <v>0</v>
      </c>
      <c r="J17" s="73">
        <f t="shared" si="1"/>
        <v>0</v>
      </c>
      <c r="K17" s="73">
        <f t="shared" si="1"/>
        <v>0</v>
      </c>
      <c r="L17" s="143"/>
      <c r="M17" s="185"/>
    </row>
    <row r="18" spans="1:16" ht="22.5" customHeight="1" x14ac:dyDescent="0.2">
      <c r="A18" s="166"/>
      <c r="B18" s="150"/>
      <c r="C18" s="149"/>
      <c r="D18" s="88" t="s">
        <v>30</v>
      </c>
      <c r="E18" s="15">
        <v>0</v>
      </c>
      <c r="F18" s="72">
        <f>SUM(G18:K18)</f>
        <v>0</v>
      </c>
      <c r="G18" s="73">
        <f t="shared" si="2"/>
        <v>0</v>
      </c>
      <c r="H18" s="73">
        <f t="shared" si="1"/>
        <v>0</v>
      </c>
      <c r="I18" s="73">
        <f t="shared" si="1"/>
        <v>0</v>
      </c>
      <c r="J18" s="73">
        <f t="shared" si="1"/>
        <v>0</v>
      </c>
      <c r="K18" s="73">
        <f t="shared" si="1"/>
        <v>0</v>
      </c>
      <c r="L18" s="143"/>
      <c r="M18" s="186"/>
    </row>
    <row r="19" spans="1:16" ht="15" customHeight="1" x14ac:dyDescent="0.2">
      <c r="A19" s="131" t="s">
        <v>12</v>
      </c>
      <c r="B19" s="117" t="s">
        <v>175</v>
      </c>
      <c r="C19" s="145" t="s">
        <v>125</v>
      </c>
      <c r="D19" s="85" t="s">
        <v>2</v>
      </c>
      <c r="E19" s="7">
        <f>SUM(E20:E23)</f>
        <v>1000</v>
      </c>
      <c r="F19" s="74">
        <f t="shared" ref="F19:F28" si="3">SUM(G19:K19)</f>
        <v>14158</v>
      </c>
      <c r="G19" s="74">
        <f t="shared" ref="G19:K19" si="4">SUM(G20:G23)</f>
        <v>14158</v>
      </c>
      <c r="H19" s="74">
        <f t="shared" si="4"/>
        <v>0</v>
      </c>
      <c r="I19" s="74">
        <f t="shared" si="4"/>
        <v>0</v>
      </c>
      <c r="J19" s="74">
        <f t="shared" si="4"/>
        <v>0</v>
      </c>
      <c r="K19" s="74">
        <f t="shared" si="4"/>
        <v>0</v>
      </c>
      <c r="L19" s="170"/>
      <c r="M19" s="145"/>
    </row>
    <row r="20" spans="1:16" ht="45" x14ac:dyDescent="0.2">
      <c r="A20" s="132"/>
      <c r="B20" s="118"/>
      <c r="C20" s="146"/>
      <c r="D20" s="85" t="s">
        <v>1</v>
      </c>
      <c r="E20" s="7">
        <v>0</v>
      </c>
      <c r="F20" s="74">
        <f t="shared" si="3"/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171"/>
      <c r="M20" s="146"/>
    </row>
    <row r="21" spans="1:16" ht="45" x14ac:dyDescent="0.2">
      <c r="A21" s="132"/>
      <c r="B21" s="118"/>
      <c r="C21" s="146"/>
      <c r="D21" s="85" t="s">
        <v>7</v>
      </c>
      <c r="E21" s="7">
        <v>950</v>
      </c>
      <c r="F21" s="74">
        <f t="shared" si="3"/>
        <v>13450</v>
      </c>
      <c r="G21" s="74">
        <v>13450</v>
      </c>
      <c r="H21" s="74">
        <v>0</v>
      </c>
      <c r="I21" s="74">
        <v>0</v>
      </c>
      <c r="J21" s="74">
        <v>0</v>
      </c>
      <c r="K21" s="74">
        <v>0</v>
      </c>
      <c r="L21" s="171"/>
      <c r="M21" s="146"/>
    </row>
    <row r="22" spans="1:16" ht="45" x14ac:dyDescent="0.2">
      <c r="A22" s="132"/>
      <c r="B22" s="118"/>
      <c r="C22" s="146"/>
      <c r="D22" s="85" t="s">
        <v>16</v>
      </c>
      <c r="E22" s="7">
        <v>50</v>
      </c>
      <c r="F22" s="74">
        <f t="shared" si="3"/>
        <v>708</v>
      </c>
      <c r="G22" s="74">
        <v>708</v>
      </c>
      <c r="H22" s="74">
        <v>0</v>
      </c>
      <c r="I22" s="74">
        <v>0</v>
      </c>
      <c r="J22" s="74">
        <v>0</v>
      </c>
      <c r="K22" s="74">
        <v>0</v>
      </c>
      <c r="L22" s="171"/>
      <c r="M22" s="146"/>
    </row>
    <row r="23" spans="1:16" ht="63.75" customHeight="1" x14ac:dyDescent="0.2">
      <c r="A23" s="133"/>
      <c r="B23" s="119"/>
      <c r="C23" s="147"/>
      <c r="D23" s="85" t="s">
        <v>26</v>
      </c>
      <c r="E23" s="7">
        <v>0</v>
      </c>
      <c r="F23" s="74">
        <f t="shared" si="3"/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172"/>
      <c r="M23" s="147"/>
    </row>
    <row r="24" spans="1:16" ht="15" customHeight="1" x14ac:dyDescent="0.2">
      <c r="A24" s="131" t="s">
        <v>24</v>
      </c>
      <c r="B24" s="117" t="s">
        <v>176</v>
      </c>
      <c r="C24" s="145"/>
      <c r="D24" s="85" t="s">
        <v>2</v>
      </c>
      <c r="E24" s="7">
        <f>SUM(E25:E28)</f>
        <v>0</v>
      </c>
      <c r="F24" s="74">
        <f t="shared" si="3"/>
        <v>6810</v>
      </c>
      <c r="G24" s="74">
        <f t="shared" ref="G24:K24" si="5">SUM(G25:G28)</f>
        <v>6810</v>
      </c>
      <c r="H24" s="74">
        <f t="shared" si="5"/>
        <v>0</v>
      </c>
      <c r="I24" s="74">
        <f t="shared" si="5"/>
        <v>0</v>
      </c>
      <c r="J24" s="74">
        <f t="shared" si="5"/>
        <v>0</v>
      </c>
      <c r="K24" s="74">
        <f t="shared" si="5"/>
        <v>0</v>
      </c>
      <c r="L24" s="143"/>
      <c r="M24" s="144"/>
    </row>
    <row r="25" spans="1:16" ht="45" x14ac:dyDescent="0.2">
      <c r="A25" s="132"/>
      <c r="B25" s="118"/>
      <c r="C25" s="146"/>
      <c r="D25" s="85" t="s">
        <v>1</v>
      </c>
      <c r="E25" s="7">
        <v>0</v>
      </c>
      <c r="F25" s="74">
        <f t="shared" si="3"/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143"/>
      <c r="M25" s="144"/>
    </row>
    <row r="26" spans="1:16" ht="45" x14ac:dyDescent="0.2">
      <c r="A26" s="132"/>
      <c r="B26" s="118"/>
      <c r="C26" s="146"/>
      <c r="D26" s="85" t="s">
        <v>7</v>
      </c>
      <c r="E26" s="7">
        <v>0</v>
      </c>
      <c r="F26" s="74">
        <f t="shared" si="3"/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143"/>
      <c r="M26" s="144"/>
    </row>
    <row r="27" spans="1:16" ht="45" x14ac:dyDescent="0.2">
      <c r="A27" s="132"/>
      <c r="B27" s="118"/>
      <c r="C27" s="146"/>
      <c r="D27" s="85" t="s">
        <v>16</v>
      </c>
      <c r="E27" s="7">
        <v>0</v>
      </c>
      <c r="F27" s="74">
        <f t="shared" si="3"/>
        <v>6810</v>
      </c>
      <c r="G27" s="221">
        <v>6810</v>
      </c>
      <c r="H27" s="221">
        <v>0</v>
      </c>
      <c r="I27" s="75">
        <v>0</v>
      </c>
      <c r="J27" s="75">
        <v>0</v>
      </c>
      <c r="K27" s="75">
        <v>0</v>
      </c>
      <c r="L27" s="143"/>
      <c r="M27" s="144"/>
    </row>
    <row r="28" spans="1:16" ht="30" x14ac:dyDescent="0.2">
      <c r="A28" s="133"/>
      <c r="B28" s="119"/>
      <c r="C28" s="147"/>
      <c r="D28" s="85" t="s">
        <v>26</v>
      </c>
      <c r="E28" s="7">
        <v>0</v>
      </c>
      <c r="F28" s="74">
        <f t="shared" si="3"/>
        <v>0</v>
      </c>
      <c r="G28" s="221">
        <v>0</v>
      </c>
      <c r="H28" s="221">
        <v>0</v>
      </c>
      <c r="I28" s="75">
        <v>0</v>
      </c>
      <c r="J28" s="75">
        <v>0</v>
      </c>
      <c r="K28" s="75">
        <v>0</v>
      </c>
      <c r="L28" s="143"/>
      <c r="M28" s="144"/>
    </row>
    <row r="29" spans="1:16" ht="15" customHeight="1" x14ac:dyDescent="0.2">
      <c r="A29" s="131" t="s">
        <v>182</v>
      </c>
      <c r="B29" s="117" t="s">
        <v>240</v>
      </c>
      <c r="C29" s="145"/>
      <c r="D29" s="85" t="s">
        <v>2</v>
      </c>
      <c r="E29" s="7">
        <f>SUM(E30:E33)</f>
        <v>0</v>
      </c>
      <c r="F29" s="74">
        <f t="shared" ref="F29:F33" si="6">SUM(G29:K29)</f>
        <v>6624</v>
      </c>
      <c r="G29" s="208">
        <f t="shared" ref="G29:K29" si="7">SUM(G30:G33)</f>
        <v>6624</v>
      </c>
      <c r="H29" s="208">
        <f t="shared" si="7"/>
        <v>0</v>
      </c>
      <c r="I29" s="74">
        <f t="shared" si="7"/>
        <v>0</v>
      </c>
      <c r="J29" s="74">
        <f t="shared" si="7"/>
        <v>0</v>
      </c>
      <c r="K29" s="74">
        <f t="shared" si="7"/>
        <v>0</v>
      </c>
      <c r="L29" s="143"/>
      <c r="M29" s="144"/>
    </row>
    <row r="30" spans="1:16" ht="45" x14ac:dyDescent="0.2">
      <c r="A30" s="132"/>
      <c r="B30" s="118"/>
      <c r="C30" s="146"/>
      <c r="D30" s="85" t="s">
        <v>1</v>
      </c>
      <c r="E30" s="7">
        <v>0</v>
      </c>
      <c r="F30" s="74">
        <f t="shared" si="6"/>
        <v>0</v>
      </c>
      <c r="G30" s="221">
        <v>0</v>
      </c>
      <c r="H30" s="221">
        <v>0</v>
      </c>
      <c r="I30" s="75">
        <v>0</v>
      </c>
      <c r="J30" s="75">
        <v>0</v>
      </c>
      <c r="K30" s="75">
        <v>0</v>
      </c>
      <c r="L30" s="143"/>
      <c r="M30" s="144"/>
    </row>
    <row r="31" spans="1:16" ht="45" x14ac:dyDescent="0.2">
      <c r="A31" s="132"/>
      <c r="B31" s="118"/>
      <c r="C31" s="146"/>
      <c r="D31" s="85" t="s">
        <v>7</v>
      </c>
      <c r="E31" s="7">
        <v>0</v>
      </c>
      <c r="F31" s="74">
        <f t="shared" si="6"/>
        <v>0</v>
      </c>
      <c r="G31" s="221">
        <v>0</v>
      </c>
      <c r="H31" s="221">
        <v>0</v>
      </c>
      <c r="I31" s="75">
        <v>0</v>
      </c>
      <c r="J31" s="75">
        <v>0</v>
      </c>
      <c r="K31" s="75">
        <v>0</v>
      </c>
      <c r="L31" s="143"/>
      <c r="M31" s="144"/>
    </row>
    <row r="32" spans="1:16" ht="45" x14ac:dyDescent="0.2">
      <c r="A32" s="132"/>
      <c r="B32" s="118"/>
      <c r="C32" s="146"/>
      <c r="D32" s="85" t="s">
        <v>16</v>
      </c>
      <c r="E32" s="7">
        <v>0</v>
      </c>
      <c r="F32" s="74">
        <f t="shared" si="6"/>
        <v>6624</v>
      </c>
      <c r="G32" s="221">
        <v>6624</v>
      </c>
      <c r="H32" s="221">
        <v>0</v>
      </c>
      <c r="I32" s="75">
        <v>0</v>
      </c>
      <c r="J32" s="75">
        <v>0</v>
      </c>
      <c r="K32" s="75">
        <v>0</v>
      </c>
      <c r="L32" s="143"/>
      <c r="M32" s="144"/>
      <c r="P32" s="97"/>
    </row>
    <row r="33" spans="1:15" ht="30" x14ac:dyDescent="0.2">
      <c r="A33" s="133"/>
      <c r="B33" s="119"/>
      <c r="C33" s="147"/>
      <c r="D33" s="85" t="s">
        <v>26</v>
      </c>
      <c r="E33" s="7">
        <v>0</v>
      </c>
      <c r="F33" s="74">
        <f t="shared" si="6"/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143"/>
      <c r="M33" s="144"/>
    </row>
    <row r="34" spans="1:15" ht="30" customHeight="1" x14ac:dyDescent="0.2">
      <c r="A34" s="140" t="s">
        <v>10</v>
      </c>
      <c r="B34" s="197" t="s">
        <v>165</v>
      </c>
      <c r="C34" s="149" t="s">
        <v>125</v>
      </c>
      <c r="D34" s="88" t="s">
        <v>2</v>
      </c>
      <c r="E34" s="87">
        <f>SUM(E35:E38)</f>
        <v>146883</v>
      </c>
      <c r="F34" s="72">
        <f t="shared" ref="F34:H34" si="8">SUM(F35:F38)</f>
        <v>328580.95999999996</v>
      </c>
      <c r="G34" s="72">
        <f t="shared" si="8"/>
        <v>184519.31</v>
      </c>
      <c r="H34" s="72">
        <f t="shared" si="8"/>
        <v>43173.25</v>
      </c>
      <c r="I34" s="72">
        <f t="shared" ref="I34:K34" si="9">SUM(I35:I38)</f>
        <v>100888.4</v>
      </c>
      <c r="J34" s="72">
        <f t="shared" si="9"/>
        <v>0</v>
      </c>
      <c r="K34" s="72">
        <f t="shared" si="9"/>
        <v>0</v>
      </c>
      <c r="L34" s="143" t="s">
        <v>33</v>
      </c>
      <c r="M34" s="163" t="s">
        <v>156</v>
      </c>
    </row>
    <row r="35" spans="1:15" ht="74.25" customHeight="1" x14ac:dyDescent="0.2">
      <c r="A35" s="141"/>
      <c r="B35" s="198"/>
      <c r="C35" s="149"/>
      <c r="D35" s="88" t="s">
        <v>1</v>
      </c>
      <c r="E35" s="87">
        <f>E40</f>
        <v>0</v>
      </c>
      <c r="F35" s="72">
        <f>SUM(G35:K35)</f>
        <v>61172.02</v>
      </c>
      <c r="G35" s="72">
        <f>G40+G45+G50+G55+G60+G65+G85+G90+G70+G80+G75</f>
        <v>61172.02</v>
      </c>
      <c r="H35" s="72">
        <f>H40+H45+H50+H55+H60+H65+H85+H90+H70+H80</f>
        <v>0</v>
      </c>
      <c r="I35" s="72">
        <f>I40+I45+I50+I55+I60+I65+I85+I90+I70+I80</f>
        <v>0</v>
      </c>
      <c r="J35" s="72">
        <f t="shared" ref="J35:K38" si="10">J40+J45+J50+J55+J60+J65+J85</f>
        <v>0</v>
      </c>
      <c r="K35" s="72">
        <f t="shared" si="10"/>
        <v>0</v>
      </c>
      <c r="L35" s="143"/>
      <c r="M35" s="164"/>
    </row>
    <row r="36" spans="1:15" ht="63.75" customHeight="1" x14ac:dyDescent="0.2">
      <c r="A36" s="141"/>
      <c r="B36" s="198"/>
      <c r="C36" s="149"/>
      <c r="D36" s="88" t="s">
        <v>7</v>
      </c>
      <c r="E36" s="87">
        <f t="shared" ref="E36" si="11">E41</f>
        <v>103497</v>
      </c>
      <c r="F36" s="72">
        <f t="shared" ref="F36:F38" si="12">SUM(G36:K36)</f>
        <v>143952.69</v>
      </c>
      <c r="G36" s="72">
        <f t="shared" ref="G36:G38" si="13">G41+G46+G51+G56+G61+G66+G86+G91+G71+G81+G76</f>
        <v>58689.5</v>
      </c>
      <c r="H36" s="72">
        <f t="shared" ref="H36:I38" si="14">H41+H46+H51+H56+H61+H66+H86+H91+H71+H81</f>
        <v>24278.19</v>
      </c>
      <c r="I36" s="72">
        <f t="shared" si="14"/>
        <v>60985</v>
      </c>
      <c r="J36" s="72">
        <f t="shared" si="10"/>
        <v>0</v>
      </c>
      <c r="K36" s="72">
        <f t="shared" si="10"/>
        <v>0</v>
      </c>
      <c r="L36" s="143"/>
      <c r="M36" s="164"/>
    </row>
    <row r="37" spans="1:15" ht="60" x14ac:dyDescent="0.2">
      <c r="A37" s="141"/>
      <c r="B37" s="198"/>
      <c r="C37" s="149"/>
      <c r="D37" s="88" t="s">
        <v>16</v>
      </c>
      <c r="E37" s="87">
        <f t="shared" ref="E37" si="15">E42</f>
        <v>43386</v>
      </c>
      <c r="F37" s="72">
        <f t="shared" si="12"/>
        <v>123456.25</v>
      </c>
      <c r="G37" s="72">
        <f>G42+G47+G52+G57+G62+G67+G87+G92+G72+G82+G77</f>
        <v>64657.790000000008</v>
      </c>
      <c r="H37" s="72">
        <f t="shared" si="14"/>
        <v>18895.059999999998</v>
      </c>
      <c r="I37" s="72">
        <f t="shared" si="14"/>
        <v>39903.4</v>
      </c>
      <c r="J37" s="72">
        <f t="shared" si="10"/>
        <v>0</v>
      </c>
      <c r="K37" s="72">
        <f t="shared" si="10"/>
        <v>0</v>
      </c>
      <c r="L37" s="143"/>
      <c r="M37" s="164"/>
    </row>
    <row r="38" spans="1:15" ht="36" customHeight="1" x14ac:dyDescent="0.2">
      <c r="A38" s="142"/>
      <c r="B38" s="199"/>
      <c r="C38" s="149"/>
      <c r="D38" s="88" t="s">
        <v>26</v>
      </c>
      <c r="E38" s="87">
        <f t="shared" ref="E38" si="16">E43</f>
        <v>0</v>
      </c>
      <c r="F38" s="72">
        <f t="shared" si="12"/>
        <v>0</v>
      </c>
      <c r="G38" s="72">
        <f t="shared" si="13"/>
        <v>0</v>
      </c>
      <c r="H38" s="72">
        <f t="shared" si="14"/>
        <v>0</v>
      </c>
      <c r="I38" s="72">
        <f t="shared" si="14"/>
        <v>0</v>
      </c>
      <c r="J38" s="72">
        <f t="shared" si="10"/>
        <v>0</v>
      </c>
      <c r="K38" s="72">
        <f t="shared" si="10"/>
        <v>0</v>
      </c>
      <c r="L38" s="143"/>
      <c r="M38" s="165"/>
    </row>
    <row r="39" spans="1:15" ht="15" customHeight="1" x14ac:dyDescent="0.2">
      <c r="A39" s="140" t="s">
        <v>13</v>
      </c>
      <c r="B39" s="136" t="s">
        <v>226</v>
      </c>
      <c r="C39" s="145" t="s">
        <v>125</v>
      </c>
      <c r="D39" s="85" t="s">
        <v>2</v>
      </c>
      <c r="E39" s="7">
        <f>SUM(E40:E43)</f>
        <v>146883</v>
      </c>
      <c r="F39" s="74">
        <f t="shared" ref="F39:F48" si="17">SUM(G39:K39)</f>
        <v>95888.4</v>
      </c>
      <c r="G39" s="74">
        <f t="shared" ref="G39:K39" si="18">SUM(G40:G43)</f>
        <v>0</v>
      </c>
      <c r="H39" s="74">
        <f t="shared" si="18"/>
        <v>0</v>
      </c>
      <c r="I39" s="74">
        <f t="shared" si="18"/>
        <v>95888.4</v>
      </c>
      <c r="J39" s="74">
        <f t="shared" si="18"/>
        <v>0</v>
      </c>
      <c r="K39" s="74">
        <f t="shared" si="18"/>
        <v>0</v>
      </c>
      <c r="L39" s="143"/>
      <c r="M39" s="145"/>
    </row>
    <row r="40" spans="1:15" ht="45" x14ac:dyDescent="0.2">
      <c r="A40" s="141"/>
      <c r="B40" s="136"/>
      <c r="C40" s="146"/>
      <c r="D40" s="85" t="s">
        <v>1</v>
      </c>
      <c r="E40" s="7">
        <v>0</v>
      </c>
      <c r="F40" s="74">
        <f t="shared" si="17"/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143"/>
      <c r="M40" s="146"/>
    </row>
    <row r="41" spans="1:15" ht="45" x14ac:dyDescent="0.2">
      <c r="A41" s="141"/>
      <c r="B41" s="136"/>
      <c r="C41" s="146"/>
      <c r="D41" s="85" t="s">
        <v>7</v>
      </c>
      <c r="E41" s="7">
        <v>103497</v>
      </c>
      <c r="F41" s="74">
        <f t="shared" si="17"/>
        <v>60985</v>
      </c>
      <c r="G41" s="74">
        <v>0</v>
      </c>
      <c r="H41" s="74">
        <v>0</v>
      </c>
      <c r="I41" s="74">
        <v>60985</v>
      </c>
      <c r="J41" s="74">
        <v>0</v>
      </c>
      <c r="K41" s="74">
        <v>0</v>
      </c>
      <c r="L41" s="143"/>
      <c r="M41" s="146"/>
    </row>
    <row r="42" spans="1:15" ht="45" x14ac:dyDescent="0.2">
      <c r="A42" s="141"/>
      <c r="B42" s="136"/>
      <c r="C42" s="146"/>
      <c r="D42" s="85" t="s">
        <v>16</v>
      </c>
      <c r="E42" s="7">
        <v>43386</v>
      </c>
      <c r="F42" s="74">
        <f t="shared" si="17"/>
        <v>34903.4</v>
      </c>
      <c r="G42" s="74">
        <v>0</v>
      </c>
      <c r="H42" s="74">
        <v>0</v>
      </c>
      <c r="I42" s="74">
        <v>34903.4</v>
      </c>
      <c r="J42" s="74">
        <v>0</v>
      </c>
      <c r="K42" s="74">
        <v>0</v>
      </c>
      <c r="L42" s="143"/>
      <c r="M42" s="146"/>
    </row>
    <row r="43" spans="1:15" ht="33" customHeight="1" x14ac:dyDescent="0.2">
      <c r="A43" s="142"/>
      <c r="B43" s="136"/>
      <c r="C43" s="147"/>
      <c r="D43" s="85" t="s">
        <v>26</v>
      </c>
      <c r="E43" s="7">
        <v>0</v>
      </c>
      <c r="F43" s="74">
        <f t="shared" si="17"/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143"/>
      <c r="M43" s="147"/>
    </row>
    <row r="44" spans="1:15" ht="15" customHeight="1" x14ac:dyDescent="0.2">
      <c r="A44" s="140" t="s">
        <v>25</v>
      </c>
      <c r="B44" s="117" t="s">
        <v>169</v>
      </c>
      <c r="C44" s="145" t="s">
        <v>125</v>
      </c>
      <c r="D44" s="85" t="s">
        <v>2</v>
      </c>
      <c r="E44" s="7">
        <f>SUM(E45:E48)</f>
        <v>13537.03</v>
      </c>
      <c r="F44" s="74">
        <f t="shared" si="17"/>
        <v>20210.41</v>
      </c>
      <c r="G44" s="74">
        <f t="shared" ref="G44:K44" si="19">SUM(G45:G48)</f>
        <v>10210.41</v>
      </c>
      <c r="H44" s="74">
        <f t="shared" si="19"/>
        <v>5000</v>
      </c>
      <c r="I44" s="74">
        <f t="shared" si="19"/>
        <v>5000</v>
      </c>
      <c r="J44" s="74">
        <f t="shared" si="19"/>
        <v>0</v>
      </c>
      <c r="K44" s="74">
        <f t="shared" si="19"/>
        <v>0</v>
      </c>
      <c r="L44" s="143"/>
      <c r="M44" s="144"/>
    </row>
    <row r="45" spans="1:15" ht="56.25" customHeight="1" x14ac:dyDescent="0.2">
      <c r="A45" s="141"/>
      <c r="B45" s="118"/>
      <c r="C45" s="146"/>
      <c r="D45" s="85" t="s">
        <v>1</v>
      </c>
      <c r="E45" s="7">
        <v>0</v>
      </c>
      <c r="F45" s="74">
        <f t="shared" si="17"/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143"/>
      <c r="M45" s="144"/>
    </row>
    <row r="46" spans="1:15" ht="51" customHeight="1" x14ac:dyDescent="0.2">
      <c r="A46" s="141"/>
      <c r="B46" s="118"/>
      <c r="C46" s="146"/>
      <c r="D46" s="85" t="s">
        <v>7</v>
      </c>
      <c r="E46" s="7">
        <v>8537.0300000000007</v>
      </c>
      <c r="F46" s="74">
        <f t="shared" si="17"/>
        <v>6493.82</v>
      </c>
      <c r="G46" s="74">
        <v>6493.82</v>
      </c>
      <c r="H46" s="74">
        <v>0</v>
      </c>
      <c r="I46" s="74">
        <v>0</v>
      </c>
      <c r="J46" s="74">
        <v>0</v>
      </c>
      <c r="K46" s="74">
        <v>0</v>
      </c>
      <c r="L46" s="143"/>
      <c r="M46" s="144"/>
    </row>
    <row r="47" spans="1:15" ht="52.5" customHeight="1" x14ac:dyDescent="0.2">
      <c r="A47" s="141"/>
      <c r="B47" s="118"/>
      <c r="C47" s="146"/>
      <c r="D47" s="85" t="s">
        <v>16</v>
      </c>
      <c r="E47" s="7">
        <v>5000</v>
      </c>
      <c r="F47" s="74">
        <f t="shared" si="17"/>
        <v>13716.59</v>
      </c>
      <c r="G47" s="74">
        <v>3716.59</v>
      </c>
      <c r="H47" s="74">
        <v>5000</v>
      </c>
      <c r="I47" s="74">
        <v>5000</v>
      </c>
      <c r="J47" s="74">
        <v>0</v>
      </c>
      <c r="K47" s="74">
        <v>0</v>
      </c>
      <c r="L47" s="143"/>
      <c r="M47" s="144"/>
      <c r="O47" s="96"/>
    </row>
    <row r="48" spans="1:15" ht="50.25" customHeight="1" x14ac:dyDescent="0.2">
      <c r="A48" s="142"/>
      <c r="B48" s="119"/>
      <c r="C48" s="147"/>
      <c r="D48" s="85" t="s">
        <v>26</v>
      </c>
      <c r="E48" s="7">
        <v>0</v>
      </c>
      <c r="F48" s="74">
        <f t="shared" si="17"/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143"/>
      <c r="M48" s="144"/>
    </row>
    <row r="49" spans="1:13" ht="15" customHeight="1" x14ac:dyDescent="0.2">
      <c r="A49" s="140" t="s">
        <v>28</v>
      </c>
      <c r="B49" s="117" t="s">
        <v>167</v>
      </c>
      <c r="C49" s="145" t="s">
        <v>125</v>
      </c>
      <c r="D49" s="85" t="s">
        <v>2</v>
      </c>
      <c r="E49" s="7">
        <f>SUM(E50:E53)</f>
        <v>25060</v>
      </c>
      <c r="F49" s="74">
        <f t="shared" ref="F49:F53" si="20">SUM(G49:K49)</f>
        <v>0</v>
      </c>
      <c r="G49" s="74">
        <f t="shared" ref="G49:K49" si="21">SUM(G50:G53)</f>
        <v>0</v>
      </c>
      <c r="H49" s="74">
        <f t="shared" si="21"/>
        <v>0</v>
      </c>
      <c r="I49" s="74">
        <f t="shared" si="21"/>
        <v>0</v>
      </c>
      <c r="J49" s="74">
        <f t="shared" si="21"/>
        <v>0</v>
      </c>
      <c r="K49" s="74">
        <f t="shared" si="21"/>
        <v>0</v>
      </c>
      <c r="L49" s="143"/>
      <c r="M49" s="144"/>
    </row>
    <row r="50" spans="1:13" ht="56.25" customHeight="1" x14ac:dyDescent="0.2">
      <c r="A50" s="141"/>
      <c r="B50" s="118"/>
      <c r="C50" s="146"/>
      <c r="D50" s="85" t="s">
        <v>1</v>
      </c>
      <c r="E50" s="7">
        <v>0</v>
      </c>
      <c r="F50" s="74">
        <f t="shared" si="20"/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143"/>
      <c r="M50" s="144"/>
    </row>
    <row r="51" spans="1:13" ht="51" customHeight="1" x14ac:dyDescent="0.2">
      <c r="A51" s="141"/>
      <c r="B51" s="118"/>
      <c r="C51" s="146"/>
      <c r="D51" s="85" t="s">
        <v>7</v>
      </c>
      <c r="E51" s="7">
        <v>16439.310000000001</v>
      </c>
      <c r="F51" s="74">
        <f t="shared" si="20"/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143"/>
      <c r="M51" s="144"/>
    </row>
    <row r="52" spans="1:13" ht="52.5" customHeight="1" x14ac:dyDescent="0.2">
      <c r="A52" s="141"/>
      <c r="B52" s="118"/>
      <c r="C52" s="146"/>
      <c r="D52" s="85" t="s">
        <v>16</v>
      </c>
      <c r="E52" s="7">
        <v>8620.69</v>
      </c>
      <c r="F52" s="74">
        <f t="shared" si="20"/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143"/>
      <c r="M52" s="144"/>
    </row>
    <row r="53" spans="1:13" ht="50.25" customHeight="1" x14ac:dyDescent="0.2">
      <c r="A53" s="142"/>
      <c r="B53" s="119"/>
      <c r="C53" s="147"/>
      <c r="D53" s="85" t="s">
        <v>26</v>
      </c>
      <c r="E53" s="7">
        <v>0</v>
      </c>
      <c r="F53" s="74">
        <f t="shared" si="20"/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143"/>
      <c r="M53" s="144"/>
    </row>
    <row r="54" spans="1:13" ht="15" customHeight="1" x14ac:dyDescent="0.2">
      <c r="A54" s="140" t="s">
        <v>179</v>
      </c>
      <c r="B54" s="117" t="s">
        <v>168</v>
      </c>
      <c r="C54" s="145" t="s">
        <v>125</v>
      </c>
      <c r="D54" s="85" t="s">
        <v>2</v>
      </c>
      <c r="E54" s="7">
        <f>SUM(E55:E58)</f>
        <v>0</v>
      </c>
      <c r="F54" s="74">
        <f t="shared" ref="F54:F58" si="22">SUM(G54:K54)</f>
        <v>0</v>
      </c>
      <c r="G54" s="74">
        <f t="shared" ref="G54:K54" si="23">SUM(G55:G58)</f>
        <v>0</v>
      </c>
      <c r="H54" s="74">
        <f t="shared" si="23"/>
        <v>0</v>
      </c>
      <c r="I54" s="74">
        <f t="shared" si="23"/>
        <v>0</v>
      </c>
      <c r="J54" s="74">
        <f t="shared" si="23"/>
        <v>0</v>
      </c>
      <c r="K54" s="74">
        <f t="shared" si="23"/>
        <v>0</v>
      </c>
      <c r="L54" s="143"/>
      <c r="M54" s="144"/>
    </row>
    <row r="55" spans="1:13" ht="45" x14ac:dyDescent="0.2">
      <c r="A55" s="141"/>
      <c r="B55" s="118"/>
      <c r="C55" s="146"/>
      <c r="D55" s="85" t="s">
        <v>1</v>
      </c>
      <c r="E55" s="7">
        <v>0</v>
      </c>
      <c r="F55" s="74">
        <f t="shared" si="22"/>
        <v>0</v>
      </c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143"/>
      <c r="M55" s="144"/>
    </row>
    <row r="56" spans="1:13" ht="45" x14ac:dyDescent="0.2">
      <c r="A56" s="141"/>
      <c r="B56" s="118"/>
      <c r="C56" s="146"/>
      <c r="D56" s="85" t="s">
        <v>7</v>
      </c>
      <c r="E56" s="7">
        <v>0</v>
      </c>
      <c r="F56" s="74">
        <f t="shared" si="22"/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143"/>
      <c r="M56" s="144"/>
    </row>
    <row r="57" spans="1:13" ht="45" x14ac:dyDescent="0.2">
      <c r="A57" s="141"/>
      <c r="B57" s="118"/>
      <c r="C57" s="146"/>
      <c r="D57" s="85" t="s">
        <v>16</v>
      </c>
      <c r="E57" s="7">
        <v>0</v>
      </c>
      <c r="F57" s="74">
        <f t="shared" si="22"/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143"/>
      <c r="M57" s="144"/>
    </row>
    <row r="58" spans="1:13" ht="30" x14ac:dyDescent="0.2">
      <c r="A58" s="142"/>
      <c r="B58" s="119"/>
      <c r="C58" s="147"/>
      <c r="D58" s="85" t="s">
        <v>26</v>
      </c>
      <c r="E58" s="7">
        <v>0</v>
      </c>
      <c r="F58" s="74">
        <f t="shared" si="22"/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143"/>
      <c r="M58" s="144"/>
    </row>
    <row r="59" spans="1:13" ht="15" customHeight="1" x14ac:dyDescent="0.2">
      <c r="A59" s="140" t="s">
        <v>180</v>
      </c>
      <c r="B59" s="117" t="s">
        <v>170</v>
      </c>
      <c r="C59" s="145" t="s">
        <v>125</v>
      </c>
      <c r="D59" s="85" t="s">
        <v>2</v>
      </c>
      <c r="E59" s="7">
        <f>SUM(E60:E63)</f>
        <v>0</v>
      </c>
      <c r="F59" s="74">
        <f t="shared" ref="F59:F63" si="24">SUM(G59:K59)</f>
        <v>20000</v>
      </c>
      <c r="G59" s="74">
        <f t="shared" ref="G59:K59" si="25">SUM(G60:G63)</f>
        <v>20000</v>
      </c>
      <c r="H59" s="74">
        <f t="shared" si="25"/>
        <v>0</v>
      </c>
      <c r="I59" s="74">
        <f t="shared" si="25"/>
        <v>0</v>
      </c>
      <c r="J59" s="74">
        <f t="shared" si="25"/>
        <v>0</v>
      </c>
      <c r="K59" s="74">
        <f t="shared" si="25"/>
        <v>0</v>
      </c>
      <c r="L59" s="143"/>
      <c r="M59" s="144"/>
    </row>
    <row r="60" spans="1:13" ht="54" customHeight="1" x14ac:dyDescent="0.2">
      <c r="A60" s="141"/>
      <c r="B60" s="118"/>
      <c r="C60" s="146"/>
      <c r="D60" s="85" t="s">
        <v>1</v>
      </c>
      <c r="E60" s="7">
        <v>0</v>
      </c>
      <c r="F60" s="74">
        <f t="shared" si="24"/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143"/>
      <c r="M60" s="144"/>
    </row>
    <row r="61" spans="1:13" ht="45.75" customHeight="1" x14ac:dyDescent="0.2">
      <c r="A61" s="141"/>
      <c r="B61" s="118"/>
      <c r="C61" s="146"/>
      <c r="D61" s="85" t="s">
        <v>7</v>
      </c>
      <c r="E61" s="7">
        <v>0</v>
      </c>
      <c r="F61" s="74">
        <f t="shared" si="24"/>
        <v>6000</v>
      </c>
      <c r="G61" s="75">
        <v>6000</v>
      </c>
      <c r="H61" s="74">
        <v>0</v>
      </c>
      <c r="I61" s="74">
        <v>0</v>
      </c>
      <c r="J61" s="74">
        <v>0</v>
      </c>
      <c r="K61" s="74">
        <v>0</v>
      </c>
      <c r="L61" s="143"/>
      <c r="M61" s="144"/>
    </row>
    <row r="62" spans="1:13" ht="51.75" customHeight="1" x14ac:dyDescent="0.2">
      <c r="A62" s="141"/>
      <c r="B62" s="118"/>
      <c r="C62" s="146"/>
      <c r="D62" s="85" t="s">
        <v>16</v>
      </c>
      <c r="E62" s="7">
        <v>0</v>
      </c>
      <c r="F62" s="74">
        <f t="shared" si="24"/>
        <v>14000</v>
      </c>
      <c r="G62" s="75">
        <v>14000</v>
      </c>
      <c r="H62" s="74">
        <v>0</v>
      </c>
      <c r="I62" s="74">
        <v>0</v>
      </c>
      <c r="J62" s="74">
        <v>0</v>
      </c>
      <c r="K62" s="74">
        <v>0</v>
      </c>
      <c r="L62" s="143"/>
      <c r="M62" s="144"/>
    </row>
    <row r="63" spans="1:13" ht="36.75" customHeight="1" x14ac:dyDescent="0.2">
      <c r="A63" s="142"/>
      <c r="B63" s="119"/>
      <c r="C63" s="147"/>
      <c r="D63" s="85" t="s">
        <v>26</v>
      </c>
      <c r="E63" s="7">
        <v>0</v>
      </c>
      <c r="F63" s="74">
        <f t="shared" si="24"/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143"/>
      <c r="M63" s="144"/>
    </row>
    <row r="64" spans="1:13" ht="15" customHeight="1" x14ac:dyDescent="0.2">
      <c r="A64" s="140" t="s">
        <v>181</v>
      </c>
      <c r="B64" s="117" t="s">
        <v>171</v>
      </c>
      <c r="C64" s="145" t="s">
        <v>125</v>
      </c>
      <c r="D64" s="85" t="s">
        <v>2</v>
      </c>
      <c r="E64" s="7">
        <f>SUM(E65:E68)</f>
        <v>0</v>
      </c>
      <c r="F64" s="74">
        <f>SUM(F65:F68)</f>
        <v>0</v>
      </c>
      <c r="G64" s="74">
        <f t="shared" ref="G64:K64" si="26">SUM(G65:G68)</f>
        <v>0</v>
      </c>
      <c r="H64" s="74">
        <f t="shared" si="26"/>
        <v>0</v>
      </c>
      <c r="I64" s="74">
        <f t="shared" si="26"/>
        <v>0</v>
      </c>
      <c r="J64" s="74">
        <f t="shared" si="26"/>
        <v>0</v>
      </c>
      <c r="K64" s="74">
        <f t="shared" si="26"/>
        <v>0</v>
      </c>
      <c r="L64" s="143"/>
      <c r="M64" s="144"/>
    </row>
    <row r="65" spans="1:13" ht="54" customHeight="1" x14ac:dyDescent="0.2">
      <c r="A65" s="141"/>
      <c r="B65" s="118"/>
      <c r="C65" s="146"/>
      <c r="D65" s="85" t="s">
        <v>1</v>
      </c>
      <c r="E65" s="7">
        <v>0</v>
      </c>
      <c r="F65" s="74">
        <f t="shared" ref="F65:F68" si="27">SUM(G65:K65)</f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143"/>
      <c r="M65" s="144"/>
    </row>
    <row r="66" spans="1:13" ht="34.5" customHeight="1" x14ac:dyDescent="0.2">
      <c r="A66" s="141"/>
      <c r="B66" s="118"/>
      <c r="C66" s="146"/>
      <c r="D66" s="85" t="s">
        <v>7</v>
      </c>
      <c r="E66" s="7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143"/>
      <c r="M66" s="144"/>
    </row>
    <row r="67" spans="1:13" ht="51.75" customHeight="1" x14ac:dyDescent="0.2">
      <c r="A67" s="141"/>
      <c r="B67" s="118"/>
      <c r="C67" s="146"/>
      <c r="D67" s="85" t="s">
        <v>16</v>
      </c>
      <c r="E67" s="7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143"/>
      <c r="M67" s="144"/>
    </row>
    <row r="68" spans="1:13" ht="40.5" customHeight="1" x14ac:dyDescent="0.2">
      <c r="A68" s="142"/>
      <c r="B68" s="119"/>
      <c r="C68" s="147"/>
      <c r="D68" s="85" t="s">
        <v>26</v>
      </c>
      <c r="E68" s="7">
        <v>0</v>
      </c>
      <c r="F68" s="74">
        <f t="shared" si="27"/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143"/>
      <c r="M68" s="144"/>
    </row>
    <row r="69" spans="1:13" ht="15" customHeight="1" x14ac:dyDescent="0.2">
      <c r="A69" s="140" t="s">
        <v>196</v>
      </c>
      <c r="B69" s="117" t="s">
        <v>232</v>
      </c>
      <c r="C69" s="145" t="s">
        <v>125</v>
      </c>
      <c r="D69" s="85" t="s">
        <v>2</v>
      </c>
      <c r="E69" s="7">
        <f>SUM(E70:E73)</f>
        <v>0</v>
      </c>
      <c r="F69" s="74">
        <f t="shared" ref="F69" si="28">SUM(F70:F73)</f>
        <v>6565.66</v>
      </c>
      <c r="G69" s="208">
        <f t="shared" ref="G69:K69" si="29">SUM(G70:G73)</f>
        <v>6565.66</v>
      </c>
      <c r="H69" s="74">
        <f t="shared" si="29"/>
        <v>0</v>
      </c>
      <c r="I69" s="74">
        <f t="shared" si="29"/>
        <v>0</v>
      </c>
      <c r="J69" s="74">
        <f t="shared" si="29"/>
        <v>0</v>
      </c>
      <c r="K69" s="74">
        <f t="shared" si="29"/>
        <v>0</v>
      </c>
      <c r="L69" s="143"/>
      <c r="M69" s="144"/>
    </row>
    <row r="70" spans="1:13" ht="54" customHeight="1" x14ac:dyDescent="0.2">
      <c r="A70" s="141"/>
      <c r="B70" s="118"/>
      <c r="C70" s="146"/>
      <c r="D70" s="85" t="s">
        <v>1</v>
      </c>
      <c r="E70" s="7">
        <v>0</v>
      </c>
      <c r="F70" s="74">
        <v>0</v>
      </c>
      <c r="G70" s="208">
        <v>0</v>
      </c>
      <c r="H70" s="74">
        <v>0</v>
      </c>
      <c r="I70" s="74">
        <v>0</v>
      </c>
      <c r="J70" s="74">
        <v>0</v>
      </c>
      <c r="K70" s="74">
        <v>0</v>
      </c>
      <c r="L70" s="143"/>
      <c r="M70" s="144"/>
    </row>
    <row r="71" spans="1:13" ht="34.5" customHeight="1" x14ac:dyDescent="0.2">
      <c r="A71" s="141"/>
      <c r="B71" s="118"/>
      <c r="C71" s="146"/>
      <c r="D71" s="85" t="s">
        <v>7</v>
      </c>
      <c r="E71" s="7">
        <v>0</v>
      </c>
      <c r="F71" s="74">
        <f>G71</f>
        <v>6500</v>
      </c>
      <c r="G71" s="208">
        <v>6500</v>
      </c>
      <c r="H71" s="74">
        <v>0</v>
      </c>
      <c r="I71" s="74">
        <v>0</v>
      </c>
      <c r="J71" s="74">
        <v>0</v>
      </c>
      <c r="K71" s="74">
        <v>0</v>
      </c>
      <c r="L71" s="143"/>
      <c r="M71" s="144"/>
    </row>
    <row r="72" spans="1:13" ht="51.75" customHeight="1" x14ac:dyDescent="0.2">
      <c r="A72" s="141"/>
      <c r="B72" s="118"/>
      <c r="C72" s="146"/>
      <c r="D72" s="85" t="s">
        <v>16</v>
      </c>
      <c r="E72" s="7">
        <v>0</v>
      </c>
      <c r="F72" s="74">
        <f>G72</f>
        <v>65.66</v>
      </c>
      <c r="G72" s="208">
        <v>65.66</v>
      </c>
      <c r="H72" s="74">
        <v>0</v>
      </c>
      <c r="I72" s="74">
        <v>0</v>
      </c>
      <c r="J72" s="74">
        <v>0</v>
      </c>
      <c r="K72" s="74">
        <v>0</v>
      </c>
      <c r="L72" s="143"/>
      <c r="M72" s="144"/>
    </row>
    <row r="73" spans="1:13" ht="40.5" customHeight="1" x14ac:dyDescent="0.2">
      <c r="A73" s="142"/>
      <c r="B73" s="119"/>
      <c r="C73" s="147"/>
      <c r="D73" s="85" t="s">
        <v>26</v>
      </c>
      <c r="E73" s="7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143"/>
      <c r="M73" s="144"/>
    </row>
    <row r="74" spans="1:13" ht="15" customHeight="1" x14ac:dyDescent="0.2">
      <c r="A74" s="140" t="s">
        <v>227</v>
      </c>
      <c r="B74" s="117" t="s">
        <v>242</v>
      </c>
      <c r="C74" s="145"/>
      <c r="D74" s="85" t="s">
        <v>2</v>
      </c>
      <c r="E74" s="7">
        <f>SUM(E75:E78)</f>
        <v>0</v>
      </c>
      <c r="F74" s="74">
        <f t="shared" ref="F74:F83" si="30">SUM(G74:K74)</f>
        <v>19500</v>
      </c>
      <c r="G74" s="74">
        <f t="shared" ref="G74:K74" si="31">SUM(G75:G78)</f>
        <v>19500</v>
      </c>
      <c r="H74" s="74">
        <f t="shared" si="31"/>
        <v>0</v>
      </c>
      <c r="I74" s="74">
        <f t="shared" si="31"/>
        <v>0</v>
      </c>
      <c r="J74" s="74">
        <f t="shared" si="31"/>
        <v>0</v>
      </c>
      <c r="K74" s="74">
        <f t="shared" si="31"/>
        <v>0</v>
      </c>
      <c r="L74" s="143"/>
      <c r="M74" s="144"/>
    </row>
    <row r="75" spans="1:13" ht="45" x14ac:dyDescent="0.2">
      <c r="A75" s="141"/>
      <c r="B75" s="118"/>
      <c r="C75" s="146"/>
      <c r="D75" s="85" t="s">
        <v>1</v>
      </c>
      <c r="E75" s="7">
        <v>0</v>
      </c>
      <c r="F75" s="74">
        <f t="shared" si="30"/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143"/>
      <c r="M75" s="144"/>
    </row>
    <row r="76" spans="1:13" ht="45" x14ac:dyDescent="0.2">
      <c r="A76" s="141"/>
      <c r="B76" s="118"/>
      <c r="C76" s="146"/>
      <c r="D76" s="85" t="s">
        <v>7</v>
      </c>
      <c r="E76" s="7">
        <v>0</v>
      </c>
      <c r="F76" s="74">
        <f t="shared" si="30"/>
        <v>19305</v>
      </c>
      <c r="G76" s="75">
        <v>19305</v>
      </c>
      <c r="H76" s="75">
        <v>0</v>
      </c>
      <c r="I76" s="75">
        <v>0</v>
      </c>
      <c r="J76" s="75">
        <v>0</v>
      </c>
      <c r="K76" s="75">
        <v>0</v>
      </c>
      <c r="L76" s="143"/>
      <c r="M76" s="144"/>
    </row>
    <row r="77" spans="1:13" ht="45" x14ac:dyDescent="0.2">
      <c r="A77" s="141"/>
      <c r="B77" s="118"/>
      <c r="C77" s="146"/>
      <c r="D77" s="85" t="s">
        <v>16</v>
      </c>
      <c r="E77" s="7">
        <v>0</v>
      </c>
      <c r="F77" s="74">
        <f t="shared" si="30"/>
        <v>195</v>
      </c>
      <c r="G77" s="75">
        <v>195</v>
      </c>
      <c r="H77" s="75">
        <v>0</v>
      </c>
      <c r="I77" s="75">
        <v>0</v>
      </c>
      <c r="J77" s="75">
        <v>0</v>
      </c>
      <c r="K77" s="75">
        <v>0</v>
      </c>
      <c r="L77" s="143"/>
      <c r="M77" s="144"/>
    </row>
    <row r="78" spans="1:13" ht="30" x14ac:dyDescent="0.2">
      <c r="A78" s="142"/>
      <c r="B78" s="119"/>
      <c r="C78" s="147"/>
      <c r="D78" s="85" t="s">
        <v>26</v>
      </c>
      <c r="E78" s="7">
        <v>0</v>
      </c>
      <c r="F78" s="74">
        <f t="shared" si="30"/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143"/>
      <c r="M78" s="144"/>
    </row>
    <row r="79" spans="1:13" ht="15" customHeight="1" x14ac:dyDescent="0.2">
      <c r="A79" s="140" t="s">
        <v>231</v>
      </c>
      <c r="B79" s="117" t="s">
        <v>236</v>
      </c>
      <c r="C79" s="145" t="s">
        <v>125</v>
      </c>
      <c r="D79" s="85" t="s">
        <v>2</v>
      </c>
      <c r="E79" s="7">
        <f>SUM(E80:E83)</f>
        <v>0</v>
      </c>
      <c r="F79" s="7">
        <f t="shared" si="30"/>
        <v>38173.25</v>
      </c>
      <c r="G79" s="74">
        <f t="shared" ref="G79:K79" si="32">SUM(G80:G83)</f>
        <v>0</v>
      </c>
      <c r="H79" s="74">
        <f t="shared" si="32"/>
        <v>38173.25</v>
      </c>
      <c r="I79" s="74">
        <f t="shared" si="32"/>
        <v>0</v>
      </c>
      <c r="J79" s="74">
        <f t="shared" si="32"/>
        <v>0</v>
      </c>
      <c r="K79" s="74">
        <f t="shared" si="32"/>
        <v>0</v>
      </c>
      <c r="L79" s="143"/>
      <c r="M79" s="144"/>
    </row>
    <row r="80" spans="1:13" ht="54" customHeight="1" x14ac:dyDescent="0.2">
      <c r="A80" s="141"/>
      <c r="B80" s="118"/>
      <c r="C80" s="146"/>
      <c r="D80" s="85" t="s">
        <v>1</v>
      </c>
      <c r="E80" s="7">
        <v>0</v>
      </c>
      <c r="F80" s="7">
        <f t="shared" si="30"/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143"/>
      <c r="M80" s="144"/>
    </row>
    <row r="81" spans="1:15" ht="34.5" customHeight="1" x14ac:dyDescent="0.2">
      <c r="A81" s="141"/>
      <c r="B81" s="118"/>
      <c r="C81" s="146"/>
      <c r="D81" s="85" t="s">
        <v>7</v>
      </c>
      <c r="E81" s="7">
        <v>0</v>
      </c>
      <c r="F81" s="7">
        <f t="shared" si="30"/>
        <v>24278.19</v>
      </c>
      <c r="G81" s="208">
        <v>0</v>
      </c>
      <c r="H81" s="74">
        <v>24278.19</v>
      </c>
      <c r="I81" s="74">
        <v>0</v>
      </c>
      <c r="J81" s="74">
        <v>0</v>
      </c>
      <c r="K81" s="74">
        <v>0</v>
      </c>
      <c r="L81" s="143"/>
      <c r="M81" s="144"/>
      <c r="O81" s="96"/>
    </row>
    <row r="82" spans="1:15" ht="51.75" customHeight="1" x14ac:dyDescent="0.2">
      <c r="A82" s="141"/>
      <c r="B82" s="118"/>
      <c r="C82" s="146"/>
      <c r="D82" s="85" t="s">
        <v>16</v>
      </c>
      <c r="E82" s="7">
        <v>0</v>
      </c>
      <c r="F82" s="7">
        <f t="shared" si="30"/>
        <v>13895.06</v>
      </c>
      <c r="G82" s="208">
        <v>0</v>
      </c>
      <c r="H82" s="74">
        <v>13895.06</v>
      </c>
      <c r="I82" s="74">
        <v>0</v>
      </c>
      <c r="J82" s="74">
        <v>0</v>
      </c>
      <c r="K82" s="74">
        <v>0</v>
      </c>
      <c r="L82" s="143"/>
      <c r="M82" s="144"/>
    </row>
    <row r="83" spans="1:15" ht="40.5" customHeight="1" x14ac:dyDescent="0.2">
      <c r="A83" s="142"/>
      <c r="B83" s="119"/>
      <c r="C83" s="147"/>
      <c r="D83" s="85" t="s">
        <v>26</v>
      </c>
      <c r="E83" s="7">
        <v>0</v>
      </c>
      <c r="F83" s="74">
        <f t="shared" si="30"/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143"/>
      <c r="M83" s="144"/>
    </row>
    <row r="84" spans="1:15" ht="15" customHeight="1" x14ac:dyDescent="0.2">
      <c r="A84" s="140" t="s">
        <v>237</v>
      </c>
      <c r="B84" s="117" t="s">
        <v>172</v>
      </c>
      <c r="C84" s="145" t="s">
        <v>125</v>
      </c>
      <c r="D84" s="85" t="s">
        <v>2</v>
      </c>
      <c r="E84" s="7">
        <f>SUM(E85:E88)</f>
        <v>0</v>
      </c>
      <c r="F84" s="74">
        <f>SUM(F85:F88)</f>
        <v>0</v>
      </c>
      <c r="G84" s="74">
        <f t="shared" ref="G84:K84" si="33">SUM(G85:G88)</f>
        <v>0</v>
      </c>
      <c r="H84" s="74">
        <f t="shared" si="33"/>
        <v>0</v>
      </c>
      <c r="I84" s="74">
        <f t="shared" si="33"/>
        <v>0</v>
      </c>
      <c r="J84" s="74">
        <f t="shared" si="33"/>
        <v>0</v>
      </c>
      <c r="K84" s="74">
        <f t="shared" si="33"/>
        <v>0</v>
      </c>
      <c r="L84" s="143"/>
      <c r="M84" s="144"/>
    </row>
    <row r="85" spans="1:15" ht="54" customHeight="1" x14ac:dyDescent="0.2">
      <c r="A85" s="141"/>
      <c r="B85" s="118"/>
      <c r="C85" s="146"/>
      <c r="D85" s="85" t="s">
        <v>1</v>
      </c>
      <c r="E85" s="7">
        <v>0</v>
      </c>
      <c r="F85" s="74">
        <f t="shared" ref="F85" si="34">SUM(G85:K85)</f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143"/>
      <c r="M85" s="144"/>
    </row>
    <row r="86" spans="1:15" ht="45" customHeight="1" x14ac:dyDescent="0.2">
      <c r="A86" s="141"/>
      <c r="B86" s="118"/>
      <c r="C86" s="146"/>
      <c r="D86" s="85" t="s">
        <v>7</v>
      </c>
      <c r="E86" s="7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143"/>
      <c r="M86" s="144"/>
    </row>
    <row r="87" spans="1:15" ht="54" customHeight="1" x14ac:dyDescent="0.2">
      <c r="A87" s="141"/>
      <c r="B87" s="118"/>
      <c r="C87" s="146"/>
      <c r="D87" s="85" t="s">
        <v>16</v>
      </c>
      <c r="E87" s="7">
        <v>0</v>
      </c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143"/>
      <c r="M87" s="144"/>
    </row>
    <row r="88" spans="1:15" ht="34.5" customHeight="1" x14ac:dyDescent="0.2">
      <c r="A88" s="142"/>
      <c r="B88" s="119"/>
      <c r="C88" s="147"/>
      <c r="D88" s="85" t="s">
        <v>26</v>
      </c>
      <c r="E88" s="7">
        <v>0</v>
      </c>
      <c r="F88" s="74">
        <f t="shared" ref="F88" si="35">SUM(G88:K88)</f>
        <v>0</v>
      </c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143"/>
      <c r="M88" s="144"/>
    </row>
    <row r="89" spans="1:15" ht="15" customHeight="1" x14ac:dyDescent="0.2">
      <c r="A89" s="140" t="s">
        <v>239</v>
      </c>
      <c r="B89" s="117" t="s">
        <v>228</v>
      </c>
      <c r="C89" s="145">
        <v>2020</v>
      </c>
      <c r="D89" s="85" t="s">
        <v>2</v>
      </c>
      <c r="E89" s="7">
        <f>SUM(E90:E93)</f>
        <v>0</v>
      </c>
      <c r="F89" s="74">
        <f>SUM(F90:F93)</f>
        <v>128243.23999999999</v>
      </c>
      <c r="G89" s="74">
        <f t="shared" ref="G89:K89" si="36">SUM(G90:G93)</f>
        <v>128243.23999999999</v>
      </c>
      <c r="H89" s="74">
        <f t="shared" si="36"/>
        <v>0</v>
      </c>
      <c r="I89" s="74">
        <f t="shared" si="36"/>
        <v>0</v>
      </c>
      <c r="J89" s="74">
        <f t="shared" si="36"/>
        <v>0</v>
      </c>
      <c r="K89" s="74">
        <f t="shared" si="36"/>
        <v>0</v>
      </c>
      <c r="L89" s="143"/>
      <c r="M89" s="144"/>
    </row>
    <row r="90" spans="1:15" ht="54" customHeight="1" x14ac:dyDescent="0.2">
      <c r="A90" s="141"/>
      <c r="B90" s="118"/>
      <c r="C90" s="146"/>
      <c r="D90" s="85" t="s">
        <v>1</v>
      </c>
      <c r="E90" s="7">
        <v>0</v>
      </c>
      <c r="F90" s="74">
        <f t="shared" ref="F90:F92" si="37">SUM(G90:K90)</f>
        <v>61172.02</v>
      </c>
      <c r="G90" s="74">
        <v>61172.02</v>
      </c>
      <c r="H90" s="74">
        <v>0</v>
      </c>
      <c r="I90" s="74">
        <v>0</v>
      </c>
      <c r="J90" s="74">
        <v>0</v>
      </c>
      <c r="K90" s="74">
        <v>0</v>
      </c>
      <c r="L90" s="143"/>
      <c r="M90" s="144"/>
    </row>
    <row r="91" spans="1:15" ht="45" customHeight="1" x14ac:dyDescent="0.2">
      <c r="A91" s="141"/>
      <c r="B91" s="118"/>
      <c r="C91" s="146"/>
      <c r="D91" s="85" t="s">
        <v>7</v>
      </c>
      <c r="E91" s="7">
        <v>0</v>
      </c>
      <c r="F91" s="74">
        <f t="shared" si="37"/>
        <v>20390.68</v>
      </c>
      <c r="G91" s="74">
        <v>20390.68</v>
      </c>
      <c r="H91" s="74">
        <v>0</v>
      </c>
      <c r="I91" s="74">
        <v>0</v>
      </c>
      <c r="J91" s="74">
        <v>0</v>
      </c>
      <c r="K91" s="74">
        <v>0</v>
      </c>
      <c r="L91" s="143"/>
      <c r="M91" s="144"/>
    </row>
    <row r="92" spans="1:15" ht="54" customHeight="1" x14ac:dyDescent="0.2">
      <c r="A92" s="141"/>
      <c r="B92" s="118"/>
      <c r="C92" s="146"/>
      <c r="D92" s="85" t="s">
        <v>16</v>
      </c>
      <c r="E92" s="7">
        <v>0</v>
      </c>
      <c r="F92" s="74">
        <f t="shared" si="37"/>
        <v>46680.54</v>
      </c>
      <c r="G92" s="74">
        <v>46680.54</v>
      </c>
      <c r="H92" s="74">
        <v>0</v>
      </c>
      <c r="I92" s="74">
        <v>0</v>
      </c>
      <c r="J92" s="74">
        <v>0</v>
      </c>
      <c r="K92" s="74">
        <v>0</v>
      </c>
      <c r="L92" s="143"/>
      <c r="M92" s="144"/>
    </row>
    <row r="93" spans="1:15" ht="34.5" customHeight="1" x14ac:dyDescent="0.2">
      <c r="A93" s="142"/>
      <c r="B93" s="119"/>
      <c r="C93" s="147"/>
      <c r="D93" s="85" t="s">
        <v>26</v>
      </c>
      <c r="E93" s="7">
        <v>0</v>
      </c>
      <c r="F93" s="74">
        <f t="shared" ref="F93" si="38">SUM(G93:K93)</f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143"/>
      <c r="M93" s="144"/>
    </row>
    <row r="94" spans="1:15" ht="15" customHeight="1" x14ac:dyDescent="0.2">
      <c r="A94" s="187"/>
      <c r="B94" s="151" t="s">
        <v>132</v>
      </c>
      <c r="C94" s="152"/>
      <c r="D94" s="88" t="s">
        <v>2</v>
      </c>
      <c r="E94" s="15">
        <v>0</v>
      </c>
      <c r="F94" s="73">
        <f t="shared" ref="F94:K98" si="39">F14+F34</f>
        <v>356172.95999999996</v>
      </c>
      <c r="G94" s="73">
        <f t="shared" si="39"/>
        <v>212111.31</v>
      </c>
      <c r="H94" s="73">
        <f t="shared" si="39"/>
        <v>43173.25</v>
      </c>
      <c r="I94" s="73">
        <f t="shared" si="39"/>
        <v>100888.4</v>
      </c>
      <c r="J94" s="73">
        <f t="shared" si="39"/>
        <v>0</v>
      </c>
      <c r="K94" s="73">
        <f t="shared" si="39"/>
        <v>0</v>
      </c>
      <c r="L94" s="148"/>
      <c r="M94" s="149"/>
    </row>
    <row r="95" spans="1:15" ht="45" x14ac:dyDescent="0.2">
      <c r="A95" s="188"/>
      <c r="B95" s="153"/>
      <c r="C95" s="154"/>
      <c r="D95" s="88" t="s">
        <v>1</v>
      </c>
      <c r="E95" s="15">
        <v>0</v>
      </c>
      <c r="F95" s="73">
        <f t="shared" si="39"/>
        <v>61172.02</v>
      </c>
      <c r="G95" s="73">
        <f t="shared" si="39"/>
        <v>61172.02</v>
      </c>
      <c r="H95" s="73">
        <f t="shared" si="39"/>
        <v>0</v>
      </c>
      <c r="I95" s="73">
        <f t="shared" si="39"/>
        <v>0</v>
      </c>
      <c r="J95" s="73">
        <f t="shared" si="39"/>
        <v>0</v>
      </c>
      <c r="K95" s="73">
        <f t="shared" si="39"/>
        <v>0</v>
      </c>
      <c r="L95" s="148"/>
      <c r="M95" s="149"/>
    </row>
    <row r="96" spans="1:15" ht="60" x14ac:dyDescent="0.2">
      <c r="A96" s="188"/>
      <c r="B96" s="153"/>
      <c r="C96" s="154"/>
      <c r="D96" s="88" t="s">
        <v>7</v>
      </c>
      <c r="E96" s="15">
        <v>0</v>
      </c>
      <c r="F96" s="73">
        <f t="shared" si="39"/>
        <v>157402.69</v>
      </c>
      <c r="G96" s="73">
        <f t="shared" si="39"/>
        <v>72139.5</v>
      </c>
      <c r="H96" s="73">
        <f t="shared" si="39"/>
        <v>24278.19</v>
      </c>
      <c r="I96" s="73">
        <f t="shared" si="39"/>
        <v>60985</v>
      </c>
      <c r="J96" s="73">
        <f t="shared" si="39"/>
        <v>0</v>
      </c>
      <c r="K96" s="73">
        <f t="shared" si="39"/>
        <v>0</v>
      </c>
      <c r="L96" s="148"/>
      <c r="M96" s="149"/>
    </row>
    <row r="97" spans="1:17" ht="60" x14ac:dyDescent="0.2">
      <c r="A97" s="188"/>
      <c r="B97" s="153"/>
      <c r="C97" s="154"/>
      <c r="D97" s="88" t="s">
        <v>16</v>
      </c>
      <c r="E97" s="15">
        <v>0</v>
      </c>
      <c r="F97" s="73">
        <f t="shared" si="39"/>
        <v>137598.25</v>
      </c>
      <c r="G97" s="73">
        <f t="shared" si="39"/>
        <v>78799.790000000008</v>
      </c>
      <c r="H97" s="73">
        <f t="shared" si="39"/>
        <v>18895.059999999998</v>
      </c>
      <c r="I97" s="73">
        <f t="shared" si="39"/>
        <v>39903.4</v>
      </c>
      <c r="J97" s="73">
        <f t="shared" si="39"/>
        <v>0</v>
      </c>
      <c r="K97" s="73">
        <f t="shared" si="39"/>
        <v>0</v>
      </c>
      <c r="L97" s="148"/>
      <c r="M97" s="149"/>
    </row>
    <row r="98" spans="1:17" ht="15" x14ac:dyDescent="0.2">
      <c r="A98" s="189"/>
      <c r="B98" s="155"/>
      <c r="C98" s="156"/>
      <c r="D98" s="88" t="s">
        <v>30</v>
      </c>
      <c r="E98" s="15">
        <v>0</v>
      </c>
      <c r="F98" s="73">
        <f t="shared" si="39"/>
        <v>0</v>
      </c>
      <c r="G98" s="73">
        <f t="shared" si="39"/>
        <v>0</v>
      </c>
      <c r="H98" s="73">
        <f t="shared" si="39"/>
        <v>0</v>
      </c>
      <c r="I98" s="73">
        <f t="shared" si="39"/>
        <v>0</v>
      </c>
      <c r="J98" s="73">
        <f t="shared" si="39"/>
        <v>0</v>
      </c>
      <c r="K98" s="73">
        <f t="shared" si="39"/>
        <v>0</v>
      </c>
      <c r="L98" s="148"/>
      <c r="M98" s="149"/>
    </row>
    <row r="99" spans="1:17" ht="15" customHeight="1" x14ac:dyDescent="0.2">
      <c r="A99" s="181" t="s">
        <v>131</v>
      </c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3"/>
    </row>
    <row r="100" spans="1:17" ht="15" customHeight="1" x14ac:dyDescent="0.2">
      <c r="A100" s="166" t="s">
        <v>6</v>
      </c>
      <c r="B100" s="150" t="s">
        <v>151</v>
      </c>
      <c r="C100" s="149" t="s">
        <v>125</v>
      </c>
      <c r="D100" s="88" t="s">
        <v>2</v>
      </c>
      <c r="E100" s="15">
        <v>0</v>
      </c>
      <c r="F100" s="90">
        <f>SUM(G100:K100)</f>
        <v>1398189.4</v>
      </c>
      <c r="G100" s="15">
        <f t="shared" ref="G100:K100" si="40">SUM(G101:G104)</f>
        <v>487589.4</v>
      </c>
      <c r="H100" s="15">
        <f t="shared" si="40"/>
        <v>455300</v>
      </c>
      <c r="I100" s="15">
        <f t="shared" si="40"/>
        <v>455300</v>
      </c>
      <c r="J100" s="15">
        <f t="shared" si="40"/>
        <v>0</v>
      </c>
      <c r="K100" s="15">
        <f t="shared" si="40"/>
        <v>0</v>
      </c>
      <c r="L100" s="143" t="s">
        <v>33</v>
      </c>
      <c r="M100" s="184" t="s">
        <v>157</v>
      </c>
    </row>
    <row r="101" spans="1:17" ht="45" x14ac:dyDescent="0.2">
      <c r="A101" s="166"/>
      <c r="B101" s="150"/>
      <c r="C101" s="149"/>
      <c r="D101" s="88" t="s">
        <v>1</v>
      </c>
      <c r="E101" s="15">
        <v>0</v>
      </c>
      <c r="F101" s="15">
        <f t="shared" ref="F101:K102" si="41">F111+F116+F126</f>
        <v>0</v>
      </c>
      <c r="G101" s="15">
        <f>G106+G111+G116+G126+G121+G131+G136+G141+G146+G151</f>
        <v>0</v>
      </c>
      <c r="H101" s="15">
        <f t="shared" si="41"/>
        <v>0</v>
      </c>
      <c r="I101" s="15">
        <f t="shared" si="41"/>
        <v>0</v>
      </c>
      <c r="J101" s="15">
        <f t="shared" si="41"/>
        <v>0</v>
      </c>
      <c r="K101" s="15">
        <f t="shared" si="41"/>
        <v>0</v>
      </c>
      <c r="L101" s="143"/>
      <c r="M101" s="185"/>
    </row>
    <row r="102" spans="1:17" ht="48" customHeight="1" x14ac:dyDescent="0.2">
      <c r="A102" s="166"/>
      <c r="B102" s="150"/>
      <c r="C102" s="149"/>
      <c r="D102" s="88" t="s">
        <v>7</v>
      </c>
      <c r="E102" s="15">
        <v>0</v>
      </c>
      <c r="F102" s="15">
        <f t="shared" si="41"/>
        <v>0</v>
      </c>
      <c r="G102" s="15">
        <f t="shared" ref="G102:G104" si="42">G107+G112+G117+G127+G122+G132+G137+G142+G147+G152</f>
        <v>0</v>
      </c>
      <c r="H102" s="15">
        <f t="shared" si="41"/>
        <v>0</v>
      </c>
      <c r="I102" s="15">
        <f t="shared" si="41"/>
        <v>0</v>
      </c>
      <c r="J102" s="15">
        <f t="shared" si="41"/>
        <v>0</v>
      </c>
      <c r="K102" s="15">
        <f t="shared" si="41"/>
        <v>0</v>
      </c>
      <c r="L102" s="143"/>
      <c r="M102" s="185"/>
    </row>
    <row r="103" spans="1:17" ht="50.25" customHeight="1" x14ac:dyDescent="0.2">
      <c r="A103" s="166"/>
      <c r="B103" s="150"/>
      <c r="C103" s="149"/>
      <c r="D103" s="88" t="s">
        <v>16</v>
      </c>
      <c r="E103" s="15">
        <v>0</v>
      </c>
      <c r="F103" s="15">
        <f>F108+F113+F118+F128+F133</f>
        <v>1360577</v>
      </c>
      <c r="G103" s="15">
        <f>G108+G113+G118+G128+G123+G133+G138+G143+G148+G153+G158</f>
        <v>487589.4</v>
      </c>
      <c r="H103" s="15">
        <f>H108+H113+H118+H128</f>
        <v>455300</v>
      </c>
      <c r="I103" s="15">
        <f>I108+I113+I118+I128</f>
        <v>455300</v>
      </c>
      <c r="J103" s="15">
        <f>J113+J118+J128</f>
        <v>0</v>
      </c>
      <c r="K103" s="15">
        <f>K113+K118+K128</f>
        <v>0</v>
      </c>
      <c r="L103" s="143"/>
      <c r="M103" s="185"/>
      <c r="Q103" s="97"/>
    </row>
    <row r="104" spans="1:17" ht="22.5" customHeight="1" x14ac:dyDescent="0.2">
      <c r="A104" s="166"/>
      <c r="B104" s="150"/>
      <c r="C104" s="149"/>
      <c r="D104" s="88" t="s">
        <v>30</v>
      </c>
      <c r="E104" s="15">
        <v>0</v>
      </c>
      <c r="F104" s="15">
        <f>F114+F119+F129</f>
        <v>0</v>
      </c>
      <c r="G104" s="15">
        <f t="shared" si="42"/>
        <v>0</v>
      </c>
      <c r="H104" s="15">
        <f>H114+H119+H129</f>
        <v>0</v>
      </c>
      <c r="I104" s="15">
        <f>I114+I119+I129</f>
        <v>0</v>
      </c>
      <c r="J104" s="15">
        <f>J114+J119+J129</f>
        <v>0</v>
      </c>
      <c r="K104" s="15">
        <f>K114+K119+K129</f>
        <v>0</v>
      </c>
      <c r="L104" s="143"/>
      <c r="M104" s="186"/>
    </row>
    <row r="105" spans="1:17" ht="15" x14ac:dyDescent="0.2">
      <c r="A105" s="131" t="s">
        <v>183</v>
      </c>
      <c r="B105" s="117" t="s">
        <v>184</v>
      </c>
      <c r="C105" s="145"/>
      <c r="D105" s="85" t="s">
        <v>2</v>
      </c>
      <c r="E105" s="7">
        <f>SUM(E106:E109)</f>
        <v>288857.96999999997</v>
      </c>
      <c r="F105" s="7">
        <f t="shared" ref="F105:F109" si="43">SUM(G105:K105)</f>
        <v>734687</v>
      </c>
      <c r="G105" s="7">
        <f t="shared" ref="G105:K105" si="44">SUM(G106:G109)</f>
        <v>241087</v>
      </c>
      <c r="H105" s="7">
        <f t="shared" si="44"/>
        <v>246800</v>
      </c>
      <c r="I105" s="7">
        <f t="shared" si="44"/>
        <v>246800</v>
      </c>
      <c r="J105" s="7">
        <f t="shared" si="44"/>
        <v>0</v>
      </c>
      <c r="K105" s="7">
        <f t="shared" si="44"/>
        <v>0</v>
      </c>
      <c r="L105" s="170"/>
      <c r="M105" s="145"/>
    </row>
    <row r="106" spans="1:17" ht="45" x14ac:dyDescent="0.2">
      <c r="A106" s="132"/>
      <c r="B106" s="118"/>
      <c r="C106" s="146"/>
      <c r="D106" s="85" t="s">
        <v>1</v>
      </c>
      <c r="E106" s="7">
        <v>0</v>
      </c>
      <c r="F106" s="7">
        <f t="shared" si="43"/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171"/>
      <c r="M106" s="146"/>
    </row>
    <row r="107" spans="1:17" ht="45" x14ac:dyDescent="0.2">
      <c r="A107" s="132"/>
      <c r="B107" s="118"/>
      <c r="C107" s="146"/>
      <c r="D107" s="85" t="s">
        <v>7</v>
      </c>
      <c r="E107" s="7">
        <v>0</v>
      </c>
      <c r="F107" s="7">
        <f t="shared" si="43"/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171"/>
      <c r="M107" s="146"/>
    </row>
    <row r="108" spans="1:17" ht="45" x14ac:dyDescent="0.2">
      <c r="A108" s="132"/>
      <c r="B108" s="118"/>
      <c r="C108" s="146"/>
      <c r="D108" s="85" t="s">
        <v>16</v>
      </c>
      <c r="E108" s="7">
        <v>288857.96999999997</v>
      </c>
      <c r="F108" s="207">
        <f t="shared" si="43"/>
        <v>734687</v>
      </c>
      <c r="G108" s="206">
        <v>241087</v>
      </c>
      <c r="H108" s="206">
        <v>246800</v>
      </c>
      <c r="I108" s="206">
        <v>246800</v>
      </c>
      <c r="J108" s="6">
        <v>0</v>
      </c>
      <c r="K108" s="6">
        <v>0</v>
      </c>
      <c r="L108" s="171"/>
      <c r="M108" s="146"/>
      <c r="N108" s="96"/>
      <c r="O108" s="97"/>
      <c r="P108" s="97"/>
    </row>
    <row r="109" spans="1:17" ht="30" x14ac:dyDescent="0.2">
      <c r="A109" s="133"/>
      <c r="B109" s="119"/>
      <c r="C109" s="147"/>
      <c r="D109" s="85" t="s">
        <v>26</v>
      </c>
      <c r="E109" s="7">
        <v>0</v>
      </c>
      <c r="F109" s="7">
        <f t="shared" si="43"/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172"/>
      <c r="M109" s="147"/>
    </row>
    <row r="110" spans="1:17" ht="15" x14ac:dyDescent="0.2">
      <c r="A110" s="131" t="s">
        <v>24</v>
      </c>
      <c r="B110" s="117" t="s">
        <v>173</v>
      </c>
      <c r="C110" s="145"/>
      <c r="D110" s="85" t="s">
        <v>2</v>
      </c>
      <c r="E110" s="7">
        <f>SUM(E111:E114)</f>
        <v>173000</v>
      </c>
      <c r="F110" s="74">
        <f t="shared" ref="F110:F124" si="45">SUM(G110:K110)</f>
        <v>570440</v>
      </c>
      <c r="G110" s="7">
        <f t="shared" ref="G110:K110" si="46">SUM(G111:G114)</f>
        <v>183440</v>
      </c>
      <c r="H110" s="7">
        <f t="shared" si="46"/>
        <v>193500</v>
      </c>
      <c r="I110" s="7">
        <f t="shared" si="46"/>
        <v>193500</v>
      </c>
      <c r="J110" s="74">
        <f t="shared" si="46"/>
        <v>0</v>
      </c>
      <c r="K110" s="74">
        <f t="shared" si="46"/>
        <v>0</v>
      </c>
      <c r="L110" s="170"/>
      <c r="M110" s="145"/>
    </row>
    <row r="111" spans="1:17" ht="45" x14ac:dyDescent="0.2">
      <c r="A111" s="132"/>
      <c r="B111" s="118"/>
      <c r="C111" s="146"/>
      <c r="D111" s="85" t="s">
        <v>1</v>
      </c>
      <c r="E111" s="7">
        <v>0</v>
      </c>
      <c r="F111" s="74">
        <f t="shared" si="45"/>
        <v>0</v>
      </c>
      <c r="G111" s="6">
        <v>0</v>
      </c>
      <c r="H111" s="6">
        <v>0</v>
      </c>
      <c r="I111" s="6">
        <v>0</v>
      </c>
      <c r="J111" s="75">
        <v>0</v>
      </c>
      <c r="K111" s="75">
        <v>0</v>
      </c>
      <c r="L111" s="171"/>
      <c r="M111" s="146"/>
    </row>
    <row r="112" spans="1:17" ht="45" x14ac:dyDescent="0.2">
      <c r="A112" s="132"/>
      <c r="B112" s="118"/>
      <c r="C112" s="146"/>
      <c r="D112" s="85" t="s">
        <v>7</v>
      </c>
      <c r="E112" s="7">
        <v>0</v>
      </c>
      <c r="F112" s="74">
        <f t="shared" si="45"/>
        <v>0</v>
      </c>
      <c r="G112" s="6">
        <v>0</v>
      </c>
      <c r="H112" s="6">
        <v>0</v>
      </c>
      <c r="I112" s="6">
        <v>0</v>
      </c>
      <c r="J112" s="75">
        <v>0</v>
      </c>
      <c r="K112" s="75">
        <v>0</v>
      </c>
      <c r="L112" s="171"/>
      <c r="M112" s="146"/>
      <c r="N112" s="97"/>
    </row>
    <row r="113" spans="1:15" ht="45" x14ac:dyDescent="0.2">
      <c r="A113" s="132"/>
      <c r="B113" s="118"/>
      <c r="C113" s="146"/>
      <c r="D113" s="85" t="s">
        <v>16</v>
      </c>
      <c r="E113" s="7">
        <v>173000</v>
      </c>
      <c r="F113" s="74">
        <f t="shared" si="45"/>
        <v>570440</v>
      </c>
      <c r="G113" s="206">
        <v>183440</v>
      </c>
      <c r="H113" s="6">
        <v>193500</v>
      </c>
      <c r="I113" s="6">
        <v>193500</v>
      </c>
      <c r="J113" s="75">
        <v>0</v>
      </c>
      <c r="K113" s="75">
        <v>0</v>
      </c>
      <c r="L113" s="171"/>
      <c r="M113" s="146"/>
      <c r="N113" s="96"/>
      <c r="O113" s="96"/>
    </row>
    <row r="114" spans="1:15" ht="30" x14ac:dyDescent="0.2">
      <c r="A114" s="133"/>
      <c r="B114" s="119"/>
      <c r="C114" s="147"/>
      <c r="D114" s="85" t="s">
        <v>26</v>
      </c>
      <c r="E114" s="7">
        <v>0</v>
      </c>
      <c r="F114" s="74">
        <f t="shared" si="45"/>
        <v>0</v>
      </c>
      <c r="G114" s="75">
        <v>0</v>
      </c>
      <c r="H114" s="75">
        <v>0</v>
      </c>
      <c r="I114" s="75">
        <v>0</v>
      </c>
      <c r="J114" s="75">
        <v>0</v>
      </c>
      <c r="K114" s="75">
        <v>0</v>
      </c>
      <c r="L114" s="172"/>
      <c r="M114" s="147"/>
    </row>
    <row r="115" spans="1:15" ht="15" customHeight="1" x14ac:dyDescent="0.2">
      <c r="A115" s="131" t="s">
        <v>182</v>
      </c>
      <c r="B115" s="117" t="s">
        <v>174</v>
      </c>
      <c r="C115" s="145" t="s">
        <v>125</v>
      </c>
      <c r="D115" s="85" t="s">
        <v>2</v>
      </c>
      <c r="E115" s="7">
        <f>SUM(E116:E119)</f>
        <v>0</v>
      </c>
      <c r="F115" s="74">
        <f t="shared" si="45"/>
        <v>45000</v>
      </c>
      <c r="G115" s="74">
        <f>SUM(G116:G119)</f>
        <v>15000</v>
      </c>
      <c r="H115" s="74">
        <f>SUM(H116:H119)</f>
        <v>15000</v>
      </c>
      <c r="I115" s="74">
        <f>SUM(I116:I119)</f>
        <v>15000</v>
      </c>
      <c r="J115" s="74">
        <f>SUM(J116:J119)</f>
        <v>0</v>
      </c>
      <c r="K115" s="74">
        <f>SUM(K116:K119)</f>
        <v>0</v>
      </c>
      <c r="L115" s="143"/>
      <c r="M115" s="144"/>
    </row>
    <row r="116" spans="1:15" ht="54" customHeight="1" x14ac:dyDescent="0.2">
      <c r="A116" s="132"/>
      <c r="B116" s="118"/>
      <c r="C116" s="146"/>
      <c r="D116" s="85" t="s">
        <v>1</v>
      </c>
      <c r="E116" s="7">
        <v>0</v>
      </c>
      <c r="F116" s="74">
        <f t="shared" si="45"/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0</v>
      </c>
      <c r="L116" s="143"/>
      <c r="M116" s="144"/>
    </row>
    <row r="117" spans="1:15" ht="36.75" customHeight="1" x14ac:dyDescent="0.2">
      <c r="A117" s="132"/>
      <c r="B117" s="118"/>
      <c r="C117" s="146"/>
      <c r="D117" s="85" t="s">
        <v>7</v>
      </c>
      <c r="E117" s="7">
        <v>0</v>
      </c>
      <c r="F117" s="74">
        <f t="shared" si="45"/>
        <v>0</v>
      </c>
      <c r="G117" s="75">
        <v>0</v>
      </c>
      <c r="H117" s="75">
        <v>0</v>
      </c>
      <c r="I117" s="75">
        <v>0</v>
      </c>
      <c r="J117" s="75">
        <v>0</v>
      </c>
      <c r="K117" s="75">
        <v>0</v>
      </c>
      <c r="L117" s="143"/>
      <c r="M117" s="144"/>
    </row>
    <row r="118" spans="1:15" ht="47.25" customHeight="1" x14ac:dyDescent="0.2">
      <c r="A118" s="132"/>
      <c r="B118" s="118"/>
      <c r="C118" s="146"/>
      <c r="D118" s="85" t="s">
        <v>16</v>
      </c>
      <c r="E118" s="7">
        <v>0</v>
      </c>
      <c r="F118" s="74">
        <f t="shared" si="45"/>
        <v>45000</v>
      </c>
      <c r="G118" s="75">
        <v>15000</v>
      </c>
      <c r="H118" s="75">
        <v>15000</v>
      </c>
      <c r="I118" s="75">
        <v>15000</v>
      </c>
      <c r="J118" s="75">
        <v>0</v>
      </c>
      <c r="K118" s="75">
        <v>0</v>
      </c>
      <c r="L118" s="143"/>
      <c r="M118" s="144"/>
    </row>
    <row r="119" spans="1:15" ht="34.5" customHeight="1" x14ac:dyDescent="0.2">
      <c r="A119" s="133"/>
      <c r="B119" s="119"/>
      <c r="C119" s="147"/>
      <c r="D119" s="85" t="s">
        <v>26</v>
      </c>
      <c r="E119" s="7">
        <v>0</v>
      </c>
      <c r="F119" s="74">
        <f t="shared" si="45"/>
        <v>0</v>
      </c>
      <c r="G119" s="75">
        <v>0</v>
      </c>
      <c r="H119" s="75">
        <v>0</v>
      </c>
      <c r="I119" s="75">
        <v>0</v>
      </c>
      <c r="J119" s="75">
        <v>0</v>
      </c>
      <c r="K119" s="75">
        <v>0</v>
      </c>
      <c r="L119" s="143"/>
      <c r="M119" s="144"/>
    </row>
    <row r="120" spans="1:15" ht="15" x14ac:dyDescent="0.2">
      <c r="A120" s="131" t="s">
        <v>223</v>
      </c>
      <c r="B120" s="117" t="s">
        <v>225</v>
      </c>
      <c r="C120" s="145"/>
      <c r="D120" s="85" t="s">
        <v>2</v>
      </c>
      <c r="E120" s="7">
        <f>SUM(E121:E124)</f>
        <v>0</v>
      </c>
      <c r="F120" s="74">
        <f t="shared" si="45"/>
        <v>5213</v>
      </c>
      <c r="G120" s="74">
        <f t="shared" ref="G120:K120" si="47">SUM(G121:G124)</f>
        <v>5213</v>
      </c>
      <c r="H120" s="74">
        <f t="shared" si="47"/>
        <v>0</v>
      </c>
      <c r="I120" s="74">
        <f t="shared" si="47"/>
        <v>0</v>
      </c>
      <c r="J120" s="74">
        <f t="shared" si="47"/>
        <v>0</v>
      </c>
      <c r="K120" s="74">
        <f t="shared" si="47"/>
        <v>0</v>
      </c>
      <c r="L120" s="170"/>
      <c r="M120" s="145"/>
    </row>
    <row r="121" spans="1:15" ht="45" x14ac:dyDescent="0.2">
      <c r="A121" s="132"/>
      <c r="B121" s="118"/>
      <c r="C121" s="146"/>
      <c r="D121" s="85" t="s">
        <v>1</v>
      </c>
      <c r="E121" s="7">
        <v>0</v>
      </c>
      <c r="F121" s="74">
        <f t="shared" si="45"/>
        <v>0</v>
      </c>
      <c r="G121" s="75">
        <v>0</v>
      </c>
      <c r="H121" s="75">
        <v>0</v>
      </c>
      <c r="I121" s="75">
        <v>0</v>
      </c>
      <c r="J121" s="75">
        <v>0</v>
      </c>
      <c r="K121" s="75">
        <v>0</v>
      </c>
      <c r="L121" s="171"/>
      <c r="M121" s="146"/>
    </row>
    <row r="122" spans="1:15" ht="45" x14ac:dyDescent="0.2">
      <c r="A122" s="132"/>
      <c r="B122" s="118"/>
      <c r="C122" s="146"/>
      <c r="D122" s="85" t="s">
        <v>7</v>
      </c>
      <c r="E122" s="7">
        <v>0</v>
      </c>
      <c r="F122" s="74">
        <f t="shared" si="45"/>
        <v>0</v>
      </c>
      <c r="G122" s="75">
        <v>0</v>
      </c>
      <c r="H122" s="75">
        <v>0</v>
      </c>
      <c r="I122" s="75">
        <v>0</v>
      </c>
      <c r="J122" s="75">
        <v>0</v>
      </c>
      <c r="K122" s="75">
        <v>0</v>
      </c>
      <c r="L122" s="171"/>
      <c r="M122" s="146"/>
    </row>
    <row r="123" spans="1:15" ht="45" x14ac:dyDescent="0.2">
      <c r="A123" s="132"/>
      <c r="B123" s="118"/>
      <c r="C123" s="146"/>
      <c r="D123" s="85" t="s">
        <v>16</v>
      </c>
      <c r="E123" s="7">
        <v>0</v>
      </c>
      <c r="F123" s="74">
        <f t="shared" si="45"/>
        <v>5213</v>
      </c>
      <c r="G123" s="221">
        <v>5213</v>
      </c>
      <c r="H123" s="75">
        <v>0</v>
      </c>
      <c r="I123" s="75">
        <v>0</v>
      </c>
      <c r="J123" s="75">
        <v>0</v>
      </c>
      <c r="K123" s="75">
        <v>0</v>
      </c>
      <c r="L123" s="171"/>
      <c r="M123" s="146"/>
    </row>
    <row r="124" spans="1:15" ht="30" x14ac:dyDescent="0.2">
      <c r="A124" s="133"/>
      <c r="B124" s="119"/>
      <c r="C124" s="147"/>
      <c r="D124" s="85" t="s">
        <v>26</v>
      </c>
      <c r="E124" s="7">
        <v>0</v>
      </c>
      <c r="F124" s="74">
        <f t="shared" si="45"/>
        <v>0</v>
      </c>
      <c r="G124" s="75">
        <v>0</v>
      </c>
      <c r="H124" s="75">
        <v>0</v>
      </c>
      <c r="I124" s="75">
        <v>0</v>
      </c>
      <c r="J124" s="75">
        <v>0</v>
      </c>
      <c r="K124" s="75">
        <v>0</v>
      </c>
      <c r="L124" s="172"/>
      <c r="M124" s="147"/>
    </row>
    <row r="125" spans="1:15" ht="15" customHeight="1" x14ac:dyDescent="0.2">
      <c r="A125" s="131" t="s">
        <v>209</v>
      </c>
      <c r="B125" s="117" t="s">
        <v>186</v>
      </c>
      <c r="C125" s="145" t="s">
        <v>125</v>
      </c>
      <c r="D125" s="85" t="s">
        <v>2</v>
      </c>
      <c r="E125" s="7">
        <f>SUM(E126:E129)</f>
        <v>0</v>
      </c>
      <c r="F125" s="74">
        <f t="shared" ref="F125:F129" si="48">SUM(G125:K125)</f>
        <v>10450</v>
      </c>
      <c r="G125" s="74">
        <f t="shared" ref="G125:K125" si="49">SUM(G126:G129)</f>
        <v>10450</v>
      </c>
      <c r="H125" s="74">
        <f t="shared" si="49"/>
        <v>0</v>
      </c>
      <c r="I125" s="74">
        <f t="shared" si="49"/>
        <v>0</v>
      </c>
      <c r="J125" s="74">
        <f t="shared" si="49"/>
        <v>0</v>
      </c>
      <c r="K125" s="74">
        <f t="shared" si="49"/>
        <v>0</v>
      </c>
      <c r="L125" s="143"/>
      <c r="M125" s="144"/>
    </row>
    <row r="126" spans="1:15" ht="54" customHeight="1" x14ac:dyDescent="0.2">
      <c r="A126" s="132"/>
      <c r="B126" s="118"/>
      <c r="C126" s="146"/>
      <c r="D126" s="85" t="s">
        <v>1</v>
      </c>
      <c r="E126" s="7">
        <v>0</v>
      </c>
      <c r="F126" s="74">
        <f t="shared" si="48"/>
        <v>0</v>
      </c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143"/>
      <c r="M126" s="144"/>
    </row>
    <row r="127" spans="1:15" ht="39.75" customHeight="1" x14ac:dyDescent="0.2">
      <c r="A127" s="132"/>
      <c r="B127" s="118"/>
      <c r="C127" s="146"/>
      <c r="D127" s="85" t="s">
        <v>7</v>
      </c>
      <c r="E127" s="7">
        <v>0</v>
      </c>
      <c r="F127" s="74">
        <f t="shared" si="48"/>
        <v>0</v>
      </c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143"/>
      <c r="M127" s="144"/>
    </row>
    <row r="128" spans="1:15" ht="50.25" customHeight="1" x14ac:dyDescent="0.2">
      <c r="A128" s="132"/>
      <c r="B128" s="118"/>
      <c r="C128" s="146"/>
      <c r="D128" s="85" t="s">
        <v>16</v>
      </c>
      <c r="E128" s="7">
        <v>0</v>
      </c>
      <c r="F128" s="74">
        <f t="shared" si="48"/>
        <v>10450</v>
      </c>
      <c r="G128" s="74">
        <v>10450</v>
      </c>
      <c r="H128" s="74">
        <v>0</v>
      </c>
      <c r="I128" s="74">
        <v>0</v>
      </c>
      <c r="J128" s="74">
        <v>0</v>
      </c>
      <c r="K128" s="74">
        <v>0</v>
      </c>
      <c r="L128" s="143"/>
      <c r="M128" s="144"/>
    </row>
    <row r="129" spans="1:13" ht="39" customHeight="1" x14ac:dyDescent="0.2">
      <c r="A129" s="133"/>
      <c r="B129" s="119"/>
      <c r="C129" s="147"/>
      <c r="D129" s="85" t="s">
        <v>26</v>
      </c>
      <c r="E129" s="7">
        <v>0</v>
      </c>
      <c r="F129" s="74">
        <f t="shared" si="48"/>
        <v>0</v>
      </c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143"/>
      <c r="M129" s="144"/>
    </row>
    <row r="130" spans="1:13" ht="15" customHeight="1" x14ac:dyDescent="0.2">
      <c r="A130" s="131" t="s">
        <v>221</v>
      </c>
      <c r="B130" s="117" t="s">
        <v>210</v>
      </c>
      <c r="C130" s="145" t="s">
        <v>125</v>
      </c>
      <c r="D130" s="85" t="s">
        <v>2</v>
      </c>
      <c r="E130" s="7">
        <f>SUM(E131:E134)</f>
        <v>0</v>
      </c>
      <c r="F130" s="74">
        <f t="shared" ref="F130:F134" si="50">SUM(G130:K130)</f>
        <v>0</v>
      </c>
      <c r="G130" s="74">
        <f t="shared" ref="G130:K130" si="51">SUM(G131:G134)</f>
        <v>0</v>
      </c>
      <c r="H130" s="74">
        <f t="shared" si="51"/>
        <v>0</v>
      </c>
      <c r="I130" s="74">
        <f t="shared" si="51"/>
        <v>0</v>
      </c>
      <c r="J130" s="74">
        <f t="shared" si="51"/>
        <v>0</v>
      </c>
      <c r="K130" s="74">
        <f t="shared" si="51"/>
        <v>0</v>
      </c>
      <c r="L130" s="143"/>
      <c r="M130" s="144"/>
    </row>
    <row r="131" spans="1:13" ht="51.75" customHeight="1" x14ac:dyDescent="0.2">
      <c r="A131" s="132"/>
      <c r="B131" s="118"/>
      <c r="C131" s="146"/>
      <c r="D131" s="85" t="s">
        <v>1</v>
      </c>
      <c r="E131" s="7">
        <v>0</v>
      </c>
      <c r="F131" s="74">
        <f t="shared" si="50"/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143"/>
      <c r="M131" s="144"/>
    </row>
    <row r="132" spans="1:13" ht="39" customHeight="1" x14ac:dyDescent="0.2">
      <c r="A132" s="132"/>
      <c r="B132" s="118"/>
      <c r="C132" s="146"/>
      <c r="D132" s="85" t="s">
        <v>7</v>
      </c>
      <c r="E132" s="7">
        <v>0</v>
      </c>
      <c r="F132" s="74">
        <f t="shared" si="50"/>
        <v>0</v>
      </c>
      <c r="G132" s="74">
        <v>0</v>
      </c>
      <c r="H132" s="74">
        <v>0</v>
      </c>
      <c r="I132" s="74">
        <v>0</v>
      </c>
      <c r="J132" s="74">
        <v>0</v>
      </c>
      <c r="K132" s="74">
        <v>0</v>
      </c>
      <c r="L132" s="143"/>
      <c r="M132" s="144"/>
    </row>
    <row r="133" spans="1:13" ht="52.5" customHeight="1" x14ac:dyDescent="0.2">
      <c r="A133" s="132"/>
      <c r="B133" s="118"/>
      <c r="C133" s="146"/>
      <c r="D133" s="85" t="s">
        <v>16</v>
      </c>
      <c r="E133" s="7">
        <v>0</v>
      </c>
      <c r="F133" s="74">
        <f t="shared" si="50"/>
        <v>0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143"/>
      <c r="M133" s="144"/>
    </row>
    <row r="134" spans="1:13" ht="40.5" customHeight="1" x14ac:dyDescent="0.2">
      <c r="A134" s="133"/>
      <c r="B134" s="119"/>
      <c r="C134" s="147"/>
      <c r="D134" s="85" t="s">
        <v>26</v>
      </c>
      <c r="E134" s="7">
        <v>0</v>
      </c>
      <c r="F134" s="74">
        <f t="shared" si="50"/>
        <v>0</v>
      </c>
      <c r="G134" s="74">
        <v>0</v>
      </c>
      <c r="H134" s="74">
        <v>0</v>
      </c>
      <c r="I134" s="74">
        <v>0</v>
      </c>
      <c r="J134" s="74">
        <v>0</v>
      </c>
      <c r="K134" s="74">
        <v>0</v>
      </c>
      <c r="L134" s="143"/>
      <c r="M134" s="144"/>
    </row>
    <row r="135" spans="1:13" ht="15" customHeight="1" x14ac:dyDescent="0.2">
      <c r="A135" s="131" t="s">
        <v>224</v>
      </c>
      <c r="B135" s="117" t="s">
        <v>222</v>
      </c>
      <c r="C135" s="145" t="s">
        <v>125</v>
      </c>
      <c r="D135" s="85" t="s">
        <v>2</v>
      </c>
      <c r="E135" s="7">
        <f>SUM(E136:E139)</f>
        <v>0</v>
      </c>
      <c r="F135" s="74">
        <f t="shared" ref="F135:F144" si="52">SUM(G135:K135)</f>
        <v>4750</v>
      </c>
      <c r="G135" s="74">
        <f t="shared" ref="G135:K135" si="53">SUM(G136:G139)</f>
        <v>4750</v>
      </c>
      <c r="H135" s="74">
        <f t="shared" si="53"/>
        <v>0</v>
      </c>
      <c r="I135" s="74">
        <f t="shared" si="53"/>
        <v>0</v>
      </c>
      <c r="J135" s="74">
        <f t="shared" si="53"/>
        <v>0</v>
      </c>
      <c r="K135" s="74">
        <f t="shared" si="53"/>
        <v>0</v>
      </c>
      <c r="L135" s="143"/>
      <c r="M135" s="144"/>
    </row>
    <row r="136" spans="1:13" ht="54" customHeight="1" x14ac:dyDescent="0.2">
      <c r="A136" s="132"/>
      <c r="B136" s="118"/>
      <c r="C136" s="146"/>
      <c r="D136" s="85" t="s">
        <v>1</v>
      </c>
      <c r="E136" s="7">
        <v>0</v>
      </c>
      <c r="F136" s="74">
        <f t="shared" si="52"/>
        <v>0</v>
      </c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143"/>
      <c r="M136" s="144"/>
    </row>
    <row r="137" spans="1:13" ht="39" customHeight="1" x14ac:dyDescent="0.2">
      <c r="A137" s="132"/>
      <c r="B137" s="118"/>
      <c r="C137" s="146"/>
      <c r="D137" s="85" t="s">
        <v>7</v>
      </c>
      <c r="E137" s="7">
        <v>0</v>
      </c>
      <c r="F137" s="74">
        <f t="shared" si="52"/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143"/>
      <c r="M137" s="144"/>
    </row>
    <row r="138" spans="1:13" ht="47.25" customHeight="1" x14ac:dyDescent="0.2">
      <c r="A138" s="132"/>
      <c r="B138" s="118"/>
      <c r="C138" s="146"/>
      <c r="D138" s="85" t="s">
        <v>16</v>
      </c>
      <c r="E138" s="7">
        <v>0</v>
      </c>
      <c r="F138" s="74">
        <f t="shared" si="52"/>
        <v>4750</v>
      </c>
      <c r="G138" s="208">
        <v>4750</v>
      </c>
      <c r="H138" s="74">
        <v>0</v>
      </c>
      <c r="I138" s="74">
        <v>0</v>
      </c>
      <c r="J138" s="74">
        <v>0</v>
      </c>
      <c r="K138" s="74">
        <v>0</v>
      </c>
      <c r="L138" s="143"/>
      <c r="M138" s="144"/>
    </row>
    <row r="139" spans="1:13" ht="34.5" customHeight="1" x14ac:dyDescent="0.2">
      <c r="A139" s="133"/>
      <c r="B139" s="119"/>
      <c r="C139" s="147"/>
      <c r="D139" s="85" t="s">
        <v>26</v>
      </c>
      <c r="E139" s="7">
        <v>0</v>
      </c>
      <c r="F139" s="74">
        <f t="shared" si="52"/>
        <v>0</v>
      </c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143"/>
      <c r="M139" s="144"/>
    </row>
    <row r="140" spans="1:13" ht="15" customHeight="1" x14ac:dyDescent="0.2">
      <c r="A140" s="131" t="s">
        <v>229</v>
      </c>
      <c r="B140" s="117" t="s">
        <v>265</v>
      </c>
      <c r="C140" s="145">
        <v>2020</v>
      </c>
      <c r="D140" s="85" t="s">
        <v>2</v>
      </c>
      <c r="E140" s="7">
        <f>SUM(E141:E144)</f>
        <v>0</v>
      </c>
      <c r="F140" s="74">
        <f t="shared" si="52"/>
        <v>3861</v>
      </c>
      <c r="G140" s="74">
        <f t="shared" ref="G140:K140" si="54">SUM(G141:G144)</f>
        <v>3861</v>
      </c>
      <c r="H140" s="74">
        <f t="shared" si="54"/>
        <v>0</v>
      </c>
      <c r="I140" s="74">
        <f t="shared" si="54"/>
        <v>0</v>
      </c>
      <c r="J140" s="74">
        <f t="shared" si="54"/>
        <v>0</v>
      </c>
      <c r="K140" s="74">
        <f t="shared" si="54"/>
        <v>0</v>
      </c>
      <c r="L140" s="143"/>
      <c r="M140" s="144"/>
    </row>
    <row r="141" spans="1:13" ht="51.75" customHeight="1" x14ac:dyDescent="0.2">
      <c r="A141" s="132"/>
      <c r="B141" s="118"/>
      <c r="C141" s="146"/>
      <c r="D141" s="85" t="s">
        <v>1</v>
      </c>
      <c r="E141" s="7">
        <v>0</v>
      </c>
      <c r="F141" s="74">
        <f t="shared" si="52"/>
        <v>0</v>
      </c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143"/>
      <c r="M141" s="144"/>
    </row>
    <row r="142" spans="1:13" ht="39" customHeight="1" x14ac:dyDescent="0.2">
      <c r="A142" s="132"/>
      <c r="B142" s="118"/>
      <c r="C142" s="146"/>
      <c r="D142" s="85" t="s">
        <v>7</v>
      </c>
      <c r="E142" s="7">
        <v>0</v>
      </c>
      <c r="F142" s="74">
        <f t="shared" si="52"/>
        <v>0</v>
      </c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143"/>
      <c r="M142" s="144"/>
    </row>
    <row r="143" spans="1:13" ht="52.5" customHeight="1" x14ac:dyDescent="0.2">
      <c r="A143" s="132"/>
      <c r="B143" s="118"/>
      <c r="C143" s="146"/>
      <c r="D143" s="85" t="s">
        <v>16</v>
      </c>
      <c r="E143" s="7">
        <v>0</v>
      </c>
      <c r="F143" s="74">
        <f t="shared" si="52"/>
        <v>3861</v>
      </c>
      <c r="G143" s="74">
        <v>3861</v>
      </c>
      <c r="H143" s="74">
        <v>0</v>
      </c>
      <c r="I143" s="74">
        <v>0</v>
      </c>
      <c r="J143" s="74">
        <v>0</v>
      </c>
      <c r="K143" s="74">
        <v>0</v>
      </c>
      <c r="L143" s="143"/>
      <c r="M143" s="144"/>
    </row>
    <row r="144" spans="1:13" ht="40.5" customHeight="1" x14ac:dyDescent="0.2">
      <c r="A144" s="133"/>
      <c r="B144" s="119"/>
      <c r="C144" s="147"/>
      <c r="D144" s="85" t="s">
        <v>26</v>
      </c>
      <c r="E144" s="7">
        <v>0</v>
      </c>
      <c r="F144" s="74">
        <f t="shared" si="52"/>
        <v>0</v>
      </c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143"/>
      <c r="M144" s="144"/>
    </row>
    <row r="145" spans="1:13" ht="15" customHeight="1" x14ac:dyDescent="0.2">
      <c r="A145" s="131" t="s">
        <v>230</v>
      </c>
      <c r="B145" s="117" t="s">
        <v>266</v>
      </c>
      <c r="C145" s="145">
        <v>2020</v>
      </c>
      <c r="D145" s="85" t="s">
        <v>2</v>
      </c>
      <c r="E145" s="7">
        <f>SUM(E146:E149)</f>
        <v>0</v>
      </c>
      <c r="F145" s="74">
        <f t="shared" ref="F145:F149" si="55">SUM(G145:K145)</f>
        <v>4002.4</v>
      </c>
      <c r="G145" s="74">
        <f t="shared" ref="G145:K145" si="56">SUM(G146:G149)</f>
        <v>4002.4</v>
      </c>
      <c r="H145" s="74">
        <f t="shared" si="56"/>
        <v>0</v>
      </c>
      <c r="I145" s="74">
        <f t="shared" si="56"/>
        <v>0</v>
      </c>
      <c r="J145" s="74">
        <f t="shared" si="56"/>
        <v>0</v>
      </c>
      <c r="K145" s="74">
        <f t="shared" si="56"/>
        <v>0</v>
      </c>
      <c r="L145" s="143"/>
      <c r="M145" s="144"/>
    </row>
    <row r="146" spans="1:13" ht="54" customHeight="1" x14ac:dyDescent="0.2">
      <c r="A146" s="132"/>
      <c r="B146" s="118"/>
      <c r="C146" s="146"/>
      <c r="D146" s="85" t="s">
        <v>1</v>
      </c>
      <c r="E146" s="7">
        <v>0</v>
      </c>
      <c r="F146" s="74">
        <f t="shared" si="55"/>
        <v>0</v>
      </c>
      <c r="G146" s="74">
        <v>0</v>
      </c>
      <c r="H146" s="74">
        <v>0</v>
      </c>
      <c r="I146" s="74">
        <v>0</v>
      </c>
      <c r="J146" s="74">
        <v>0</v>
      </c>
      <c r="K146" s="74">
        <v>0</v>
      </c>
      <c r="L146" s="143"/>
      <c r="M146" s="144"/>
    </row>
    <row r="147" spans="1:13" ht="39" customHeight="1" x14ac:dyDescent="0.2">
      <c r="A147" s="132"/>
      <c r="B147" s="118"/>
      <c r="C147" s="146"/>
      <c r="D147" s="85" t="s">
        <v>7</v>
      </c>
      <c r="E147" s="7">
        <v>0</v>
      </c>
      <c r="F147" s="74">
        <f t="shared" si="55"/>
        <v>0</v>
      </c>
      <c r="G147" s="74">
        <v>0</v>
      </c>
      <c r="H147" s="74">
        <v>0</v>
      </c>
      <c r="I147" s="74">
        <v>0</v>
      </c>
      <c r="J147" s="74">
        <v>0</v>
      </c>
      <c r="K147" s="74">
        <v>0</v>
      </c>
      <c r="L147" s="143"/>
      <c r="M147" s="144"/>
    </row>
    <row r="148" spans="1:13" ht="47.25" customHeight="1" x14ac:dyDescent="0.2">
      <c r="A148" s="132"/>
      <c r="B148" s="118"/>
      <c r="C148" s="146"/>
      <c r="D148" s="85" t="s">
        <v>16</v>
      </c>
      <c r="E148" s="7">
        <v>0</v>
      </c>
      <c r="F148" s="74">
        <f t="shared" si="55"/>
        <v>4002.4</v>
      </c>
      <c r="G148" s="208">
        <v>4002.4</v>
      </c>
      <c r="H148" s="74">
        <v>0</v>
      </c>
      <c r="I148" s="74">
        <v>0</v>
      </c>
      <c r="J148" s="74">
        <v>0</v>
      </c>
      <c r="K148" s="74">
        <v>0</v>
      </c>
      <c r="L148" s="143"/>
      <c r="M148" s="144"/>
    </row>
    <row r="149" spans="1:13" ht="34.5" customHeight="1" x14ac:dyDescent="0.2">
      <c r="A149" s="133"/>
      <c r="B149" s="119"/>
      <c r="C149" s="147"/>
      <c r="D149" s="85" t="s">
        <v>26</v>
      </c>
      <c r="E149" s="7">
        <v>0</v>
      </c>
      <c r="F149" s="74">
        <f t="shared" si="55"/>
        <v>0</v>
      </c>
      <c r="G149" s="74">
        <v>0</v>
      </c>
      <c r="H149" s="74">
        <v>0</v>
      </c>
      <c r="I149" s="74">
        <v>0</v>
      </c>
      <c r="J149" s="74">
        <v>0</v>
      </c>
      <c r="K149" s="74">
        <v>0</v>
      </c>
      <c r="L149" s="143"/>
      <c r="M149" s="144"/>
    </row>
    <row r="150" spans="1:13" ht="15" customHeight="1" x14ac:dyDescent="0.2">
      <c r="A150" s="131" t="s">
        <v>234</v>
      </c>
      <c r="B150" s="117" t="s">
        <v>235</v>
      </c>
      <c r="C150" s="145">
        <v>2020</v>
      </c>
      <c r="D150" s="85" t="s">
        <v>2</v>
      </c>
      <c r="E150" s="7">
        <f>SUM(E151:E154)</f>
        <v>0</v>
      </c>
      <c r="F150" s="74">
        <f t="shared" ref="F150:F164" si="57">SUM(G150:K150)</f>
        <v>386</v>
      </c>
      <c r="G150" s="74">
        <f t="shared" ref="G150:K150" si="58">SUM(G151:G154)</f>
        <v>386</v>
      </c>
      <c r="H150" s="74">
        <f t="shared" si="58"/>
        <v>0</v>
      </c>
      <c r="I150" s="74">
        <f t="shared" si="58"/>
        <v>0</v>
      </c>
      <c r="J150" s="74">
        <f t="shared" si="58"/>
        <v>0</v>
      </c>
      <c r="K150" s="74">
        <f t="shared" si="58"/>
        <v>0</v>
      </c>
      <c r="L150" s="143"/>
      <c r="M150" s="144"/>
    </row>
    <row r="151" spans="1:13" ht="54" customHeight="1" x14ac:dyDescent="0.2">
      <c r="A151" s="132"/>
      <c r="B151" s="118"/>
      <c r="C151" s="146"/>
      <c r="D151" s="85" t="s">
        <v>1</v>
      </c>
      <c r="E151" s="7">
        <v>0</v>
      </c>
      <c r="F151" s="74">
        <f t="shared" si="57"/>
        <v>0</v>
      </c>
      <c r="G151" s="74">
        <v>0</v>
      </c>
      <c r="H151" s="74">
        <v>0</v>
      </c>
      <c r="I151" s="74">
        <v>0</v>
      </c>
      <c r="J151" s="74">
        <v>0</v>
      </c>
      <c r="K151" s="74">
        <v>0</v>
      </c>
      <c r="L151" s="143"/>
      <c r="M151" s="144"/>
    </row>
    <row r="152" spans="1:13" ht="39" customHeight="1" x14ac:dyDescent="0.2">
      <c r="A152" s="132"/>
      <c r="B152" s="118"/>
      <c r="C152" s="146"/>
      <c r="D152" s="85" t="s">
        <v>7</v>
      </c>
      <c r="E152" s="7">
        <v>0</v>
      </c>
      <c r="F152" s="74">
        <f t="shared" si="57"/>
        <v>0</v>
      </c>
      <c r="G152" s="74">
        <v>0</v>
      </c>
      <c r="H152" s="74">
        <v>0</v>
      </c>
      <c r="I152" s="74">
        <v>0</v>
      </c>
      <c r="J152" s="74">
        <v>0</v>
      </c>
      <c r="K152" s="74">
        <v>0</v>
      </c>
      <c r="L152" s="143"/>
      <c r="M152" s="144"/>
    </row>
    <row r="153" spans="1:13" ht="47.25" customHeight="1" x14ac:dyDescent="0.2">
      <c r="A153" s="132"/>
      <c r="B153" s="118"/>
      <c r="C153" s="146"/>
      <c r="D153" s="85" t="s">
        <v>16</v>
      </c>
      <c r="E153" s="7">
        <v>0</v>
      </c>
      <c r="F153" s="74">
        <f t="shared" si="57"/>
        <v>386</v>
      </c>
      <c r="G153" s="74">
        <v>386</v>
      </c>
      <c r="H153" s="74">
        <v>0</v>
      </c>
      <c r="I153" s="74">
        <v>0</v>
      </c>
      <c r="J153" s="74">
        <v>0</v>
      </c>
      <c r="K153" s="74">
        <v>0</v>
      </c>
      <c r="L153" s="143"/>
      <c r="M153" s="144"/>
    </row>
    <row r="154" spans="1:13" ht="34.5" customHeight="1" x14ac:dyDescent="0.2">
      <c r="A154" s="133"/>
      <c r="B154" s="119"/>
      <c r="C154" s="147"/>
      <c r="D154" s="85" t="s">
        <v>26</v>
      </c>
      <c r="E154" s="7">
        <v>0</v>
      </c>
      <c r="F154" s="74">
        <f t="shared" si="57"/>
        <v>0</v>
      </c>
      <c r="G154" s="74">
        <v>0</v>
      </c>
      <c r="H154" s="74">
        <v>0</v>
      </c>
      <c r="I154" s="74">
        <v>0</v>
      </c>
      <c r="J154" s="74">
        <v>0</v>
      </c>
      <c r="K154" s="74">
        <v>0</v>
      </c>
      <c r="L154" s="143"/>
      <c r="M154" s="144"/>
    </row>
    <row r="155" spans="1:13" ht="15" customHeight="1" x14ac:dyDescent="0.2">
      <c r="A155" s="209" t="s">
        <v>245</v>
      </c>
      <c r="B155" s="210" t="s">
        <v>246</v>
      </c>
      <c r="C155" s="211">
        <v>2020</v>
      </c>
      <c r="D155" s="212" t="s">
        <v>2</v>
      </c>
      <c r="E155" s="207">
        <f>SUM(E156:E159)</f>
        <v>0</v>
      </c>
      <c r="F155" s="208">
        <f t="shared" ref="F155:F159" si="59">SUM(G155:K155)</f>
        <v>19400</v>
      </c>
      <c r="G155" s="208">
        <f t="shared" ref="G155:K155" si="60">SUM(G156:G159)</f>
        <v>19400</v>
      </c>
      <c r="H155" s="208">
        <f t="shared" si="60"/>
        <v>0</v>
      </c>
      <c r="I155" s="208">
        <f t="shared" si="60"/>
        <v>0</v>
      </c>
      <c r="J155" s="208">
        <f t="shared" si="60"/>
        <v>0</v>
      </c>
      <c r="K155" s="208">
        <f t="shared" si="60"/>
        <v>0</v>
      </c>
      <c r="L155" s="213"/>
      <c r="M155" s="214"/>
    </row>
    <row r="156" spans="1:13" ht="54" customHeight="1" x14ac:dyDescent="0.2">
      <c r="A156" s="215"/>
      <c r="B156" s="216"/>
      <c r="C156" s="217"/>
      <c r="D156" s="212" t="s">
        <v>1</v>
      </c>
      <c r="E156" s="207">
        <v>0</v>
      </c>
      <c r="F156" s="208">
        <f t="shared" si="59"/>
        <v>0</v>
      </c>
      <c r="G156" s="208">
        <v>0</v>
      </c>
      <c r="H156" s="208">
        <v>0</v>
      </c>
      <c r="I156" s="208">
        <v>0</v>
      </c>
      <c r="J156" s="208">
        <v>0</v>
      </c>
      <c r="K156" s="208">
        <v>0</v>
      </c>
      <c r="L156" s="213"/>
      <c r="M156" s="214"/>
    </row>
    <row r="157" spans="1:13" ht="39" customHeight="1" x14ac:dyDescent="0.2">
      <c r="A157" s="215"/>
      <c r="B157" s="216"/>
      <c r="C157" s="217"/>
      <c r="D157" s="212" t="s">
        <v>7</v>
      </c>
      <c r="E157" s="207">
        <v>0</v>
      </c>
      <c r="F157" s="208">
        <f t="shared" si="59"/>
        <v>0</v>
      </c>
      <c r="G157" s="208">
        <v>0</v>
      </c>
      <c r="H157" s="208">
        <v>0</v>
      </c>
      <c r="I157" s="208">
        <v>0</v>
      </c>
      <c r="J157" s="208">
        <v>0</v>
      </c>
      <c r="K157" s="208">
        <v>0</v>
      </c>
      <c r="L157" s="213"/>
      <c r="M157" s="214"/>
    </row>
    <row r="158" spans="1:13" ht="47.25" customHeight="1" x14ac:dyDescent="0.2">
      <c r="A158" s="215"/>
      <c r="B158" s="216"/>
      <c r="C158" s="217"/>
      <c r="D158" s="212" t="s">
        <v>16</v>
      </c>
      <c r="E158" s="207">
        <v>0</v>
      </c>
      <c r="F158" s="208">
        <f t="shared" si="59"/>
        <v>19400</v>
      </c>
      <c r="G158" s="208">
        <v>19400</v>
      </c>
      <c r="H158" s="208">
        <v>0</v>
      </c>
      <c r="I158" s="208">
        <v>0</v>
      </c>
      <c r="J158" s="208">
        <v>0</v>
      </c>
      <c r="K158" s="208">
        <v>0</v>
      </c>
      <c r="L158" s="213"/>
      <c r="M158" s="214"/>
    </row>
    <row r="159" spans="1:13" ht="34.5" customHeight="1" x14ac:dyDescent="0.2">
      <c r="A159" s="218"/>
      <c r="B159" s="219"/>
      <c r="C159" s="220"/>
      <c r="D159" s="212" t="s">
        <v>26</v>
      </c>
      <c r="E159" s="207">
        <v>0</v>
      </c>
      <c r="F159" s="208">
        <f t="shared" si="59"/>
        <v>0</v>
      </c>
      <c r="G159" s="208">
        <v>0</v>
      </c>
      <c r="H159" s="208">
        <v>0</v>
      </c>
      <c r="I159" s="208">
        <v>0</v>
      </c>
      <c r="J159" s="208">
        <v>0</v>
      </c>
      <c r="K159" s="208">
        <v>0</v>
      </c>
      <c r="L159" s="213"/>
      <c r="M159" s="214"/>
    </row>
    <row r="160" spans="1:13" ht="15" customHeight="1" x14ac:dyDescent="0.2">
      <c r="A160" s="187"/>
      <c r="B160" s="151" t="s">
        <v>133</v>
      </c>
      <c r="C160" s="152"/>
      <c r="D160" s="88" t="s">
        <v>2</v>
      </c>
      <c r="E160" s="15">
        <f>SUM(E161:E164)</f>
        <v>0</v>
      </c>
      <c r="F160" s="15">
        <f t="shared" si="57"/>
        <v>1398189.4</v>
      </c>
      <c r="G160" s="73">
        <f t="shared" ref="G160:K164" si="61">G100</f>
        <v>487589.4</v>
      </c>
      <c r="H160" s="73">
        <f t="shared" si="61"/>
        <v>455300</v>
      </c>
      <c r="I160" s="73">
        <f t="shared" si="61"/>
        <v>455300</v>
      </c>
      <c r="J160" s="73">
        <f t="shared" si="61"/>
        <v>0</v>
      </c>
      <c r="K160" s="73">
        <f t="shared" si="61"/>
        <v>0</v>
      </c>
      <c r="L160" s="191"/>
      <c r="M160" s="173"/>
    </row>
    <row r="161" spans="1:15" ht="45" x14ac:dyDescent="0.2">
      <c r="A161" s="188"/>
      <c r="B161" s="153"/>
      <c r="C161" s="154"/>
      <c r="D161" s="88" t="s">
        <v>1</v>
      </c>
      <c r="E161" s="15">
        <v>0</v>
      </c>
      <c r="F161" s="15">
        <f t="shared" si="57"/>
        <v>0</v>
      </c>
      <c r="G161" s="73">
        <f t="shared" si="61"/>
        <v>0</v>
      </c>
      <c r="H161" s="73">
        <f t="shared" si="61"/>
        <v>0</v>
      </c>
      <c r="I161" s="73">
        <f t="shared" si="61"/>
        <v>0</v>
      </c>
      <c r="J161" s="73">
        <f t="shared" si="61"/>
        <v>0</v>
      </c>
      <c r="K161" s="73">
        <f t="shared" si="61"/>
        <v>0</v>
      </c>
      <c r="L161" s="192"/>
      <c r="M161" s="174"/>
    </row>
    <row r="162" spans="1:15" ht="45.75" customHeight="1" x14ac:dyDescent="0.2">
      <c r="A162" s="188"/>
      <c r="B162" s="153"/>
      <c r="C162" s="154"/>
      <c r="D162" s="88" t="s">
        <v>7</v>
      </c>
      <c r="E162" s="15">
        <v>0</v>
      </c>
      <c r="F162" s="15">
        <f t="shared" si="57"/>
        <v>0</v>
      </c>
      <c r="G162" s="73">
        <f t="shared" si="61"/>
        <v>0</v>
      </c>
      <c r="H162" s="73">
        <f t="shared" si="61"/>
        <v>0</v>
      </c>
      <c r="I162" s="73">
        <f t="shared" si="61"/>
        <v>0</v>
      </c>
      <c r="J162" s="73">
        <f t="shared" si="61"/>
        <v>0</v>
      </c>
      <c r="K162" s="73">
        <f t="shared" si="61"/>
        <v>0</v>
      </c>
      <c r="L162" s="193"/>
      <c r="M162" s="175"/>
    </row>
    <row r="163" spans="1:15" ht="49.5" customHeight="1" x14ac:dyDescent="0.2">
      <c r="A163" s="188"/>
      <c r="B163" s="153"/>
      <c r="C163" s="154"/>
      <c r="D163" s="88" t="s">
        <v>16</v>
      </c>
      <c r="E163" s="15">
        <v>0</v>
      </c>
      <c r="F163" s="15">
        <f t="shared" si="57"/>
        <v>1398189.4</v>
      </c>
      <c r="G163" s="73">
        <f t="shared" si="61"/>
        <v>487589.4</v>
      </c>
      <c r="H163" s="73">
        <f t="shared" si="61"/>
        <v>455300</v>
      </c>
      <c r="I163" s="73">
        <f t="shared" si="61"/>
        <v>455300</v>
      </c>
      <c r="J163" s="73">
        <f t="shared" si="61"/>
        <v>0</v>
      </c>
      <c r="K163" s="73">
        <f t="shared" si="61"/>
        <v>0</v>
      </c>
      <c r="L163" s="148"/>
      <c r="M163" s="149"/>
    </row>
    <row r="164" spans="1:15" ht="15" x14ac:dyDescent="0.2">
      <c r="A164" s="189"/>
      <c r="B164" s="155"/>
      <c r="C164" s="156"/>
      <c r="D164" s="88" t="s">
        <v>30</v>
      </c>
      <c r="E164" s="15">
        <v>0</v>
      </c>
      <c r="F164" s="15">
        <f t="shared" si="57"/>
        <v>0</v>
      </c>
      <c r="G164" s="73">
        <f t="shared" si="61"/>
        <v>0</v>
      </c>
      <c r="H164" s="73">
        <f t="shared" si="61"/>
        <v>0</v>
      </c>
      <c r="I164" s="73">
        <f t="shared" si="61"/>
        <v>0</v>
      </c>
      <c r="J164" s="73">
        <f t="shared" si="61"/>
        <v>0</v>
      </c>
      <c r="K164" s="73">
        <f t="shared" si="61"/>
        <v>0</v>
      </c>
      <c r="L164" s="148"/>
      <c r="M164" s="149"/>
    </row>
    <row r="165" spans="1:15" ht="15" customHeight="1" x14ac:dyDescent="0.2">
      <c r="A165" s="181" t="s">
        <v>134</v>
      </c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3"/>
    </row>
    <row r="166" spans="1:15" ht="25.5" customHeight="1" x14ac:dyDescent="0.2">
      <c r="A166" s="166" t="s">
        <v>6</v>
      </c>
      <c r="B166" s="150" t="s">
        <v>152</v>
      </c>
      <c r="C166" s="149" t="s">
        <v>125</v>
      </c>
      <c r="D166" s="88" t="s">
        <v>2</v>
      </c>
      <c r="E166" s="15">
        <f>E171</f>
        <v>0</v>
      </c>
      <c r="F166" s="72">
        <f>SUM(G166:K166)</f>
        <v>11571</v>
      </c>
      <c r="G166" s="73">
        <f t="shared" ref="G166:K166" si="62">SUM(G167:G170)</f>
        <v>10203</v>
      </c>
      <c r="H166" s="73">
        <f t="shared" si="62"/>
        <v>1368</v>
      </c>
      <c r="I166" s="73">
        <f t="shared" si="62"/>
        <v>0</v>
      </c>
      <c r="J166" s="73">
        <f t="shared" si="62"/>
        <v>0</v>
      </c>
      <c r="K166" s="73">
        <f t="shared" si="62"/>
        <v>0</v>
      </c>
      <c r="L166" s="143" t="s">
        <v>33</v>
      </c>
      <c r="M166" s="136" t="s">
        <v>159</v>
      </c>
    </row>
    <row r="167" spans="1:15" ht="47.25" customHeight="1" x14ac:dyDescent="0.2">
      <c r="A167" s="166"/>
      <c r="B167" s="150"/>
      <c r="C167" s="149"/>
      <c r="D167" s="88" t="s">
        <v>1</v>
      </c>
      <c r="E167" s="15">
        <f>E172</f>
        <v>0</v>
      </c>
      <c r="F167" s="73">
        <f t="shared" ref="F167:K167" si="63">F172</f>
        <v>0</v>
      </c>
      <c r="G167" s="73">
        <f t="shared" si="63"/>
        <v>0</v>
      </c>
      <c r="H167" s="73">
        <f t="shared" si="63"/>
        <v>0</v>
      </c>
      <c r="I167" s="73">
        <f t="shared" si="63"/>
        <v>0</v>
      </c>
      <c r="J167" s="73">
        <f t="shared" si="63"/>
        <v>0</v>
      </c>
      <c r="K167" s="73">
        <f t="shared" si="63"/>
        <v>0</v>
      </c>
      <c r="L167" s="143"/>
      <c r="M167" s="136"/>
    </row>
    <row r="168" spans="1:15" ht="60" x14ac:dyDescent="0.2">
      <c r="A168" s="166"/>
      <c r="B168" s="150"/>
      <c r="C168" s="149"/>
      <c r="D168" s="88" t="s">
        <v>7</v>
      </c>
      <c r="E168" s="15">
        <f t="shared" ref="E168" si="64">E173</f>
        <v>0</v>
      </c>
      <c r="F168" s="73">
        <f t="shared" ref="E168:K170" si="65">F173</f>
        <v>7359.14</v>
      </c>
      <c r="G168" s="73">
        <f>G173</f>
        <v>6489.1</v>
      </c>
      <c r="H168" s="73">
        <f t="shared" si="65"/>
        <v>870.04</v>
      </c>
      <c r="I168" s="73">
        <f t="shared" si="65"/>
        <v>0</v>
      </c>
      <c r="J168" s="73">
        <f t="shared" si="65"/>
        <v>0</v>
      </c>
      <c r="K168" s="73">
        <f t="shared" si="65"/>
        <v>0</v>
      </c>
      <c r="L168" s="143"/>
      <c r="M168" s="136"/>
    </row>
    <row r="169" spans="1:15" ht="60" x14ac:dyDescent="0.2">
      <c r="A169" s="166"/>
      <c r="B169" s="150"/>
      <c r="C169" s="149"/>
      <c r="D169" s="88" t="s">
        <v>16</v>
      </c>
      <c r="E169" s="15">
        <f t="shared" ref="E169" si="66">E174</f>
        <v>0</v>
      </c>
      <c r="F169" s="73">
        <f t="shared" si="65"/>
        <v>4211.8599999999997</v>
      </c>
      <c r="G169" s="73">
        <f>G174</f>
        <v>3713.9</v>
      </c>
      <c r="H169" s="73">
        <f t="shared" si="65"/>
        <v>497.96</v>
      </c>
      <c r="I169" s="73">
        <f t="shared" si="65"/>
        <v>0</v>
      </c>
      <c r="J169" s="73">
        <f t="shared" si="65"/>
        <v>0</v>
      </c>
      <c r="K169" s="73">
        <f t="shared" si="65"/>
        <v>0</v>
      </c>
      <c r="L169" s="143"/>
      <c r="M169" s="136"/>
    </row>
    <row r="170" spans="1:15" ht="15" x14ac:dyDescent="0.2">
      <c r="A170" s="166"/>
      <c r="B170" s="150"/>
      <c r="C170" s="149"/>
      <c r="D170" s="88" t="s">
        <v>30</v>
      </c>
      <c r="E170" s="15">
        <f t="shared" si="65"/>
        <v>0</v>
      </c>
      <c r="F170" s="73">
        <f t="shared" si="65"/>
        <v>0</v>
      </c>
      <c r="G170" s="73">
        <f t="shared" si="65"/>
        <v>0</v>
      </c>
      <c r="H170" s="73">
        <f t="shared" si="65"/>
        <v>0</v>
      </c>
      <c r="I170" s="73">
        <f t="shared" si="65"/>
        <v>0</v>
      </c>
      <c r="J170" s="73">
        <f t="shared" si="65"/>
        <v>0</v>
      </c>
      <c r="K170" s="73">
        <f t="shared" si="65"/>
        <v>0</v>
      </c>
      <c r="L170" s="143"/>
      <c r="M170" s="136"/>
    </row>
    <row r="171" spans="1:15" ht="15" x14ac:dyDescent="0.2">
      <c r="A171" s="190" t="s">
        <v>12</v>
      </c>
      <c r="B171" s="130" t="s">
        <v>177</v>
      </c>
      <c r="C171" s="145"/>
      <c r="D171" s="85" t="s">
        <v>2</v>
      </c>
      <c r="E171" s="7">
        <f>SUM(E172:E175)</f>
        <v>0</v>
      </c>
      <c r="F171" s="74">
        <f t="shared" ref="F171:F175" si="67">SUM(G171:K171)</f>
        <v>11571</v>
      </c>
      <c r="G171" s="208">
        <f t="shared" ref="G171:K171" si="68">SUM(G172:G175)</f>
        <v>10203</v>
      </c>
      <c r="H171" s="74">
        <f t="shared" si="68"/>
        <v>1368</v>
      </c>
      <c r="I171" s="74">
        <f t="shared" si="68"/>
        <v>0</v>
      </c>
      <c r="J171" s="74">
        <f t="shared" si="68"/>
        <v>0</v>
      </c>
      <c r="K171" s="74">
        <f t="shared" si="68"/>
        <v>0</v>
      </c>
      <c r="L171" s="170"/>
      <c r="M171" s="124"/>
    </row>
    <row r="172" spans="1:15" ht="45" x14ac:dyDescent="0.2">
      <c r="A172" s="190"/>
      <c r="B172" s="130"/>
      <c r="C172" s="146"/>
      <c r="D172" s="85" t="s">
        <v>1</v>
      </c>
      <c r="E172" s="7">
        <v>0</v>
      </c>
      <c r="F172" s="74">
        <f t="shared" si="67"/>
        <v>0</v>
      </c>
      <c r="G172" s="221">
        <v>0</v>
      </c>
      <c r="H172" s="75">
        <v>0</v>
      </c>
      <c r="I172" s="75">
        <v>0</v>
      </c>
      <c r="J172" s="75">
        <v>0</v>
      </c>
      <c r="K172" s="75">
        <v>0</v>
      </c>
      <c r="L172" s="171"/>
      <c r="M172" s="168"/>
    </row>
    <row r="173" spans="1:15" ht="45" x14ac:dyDescent="0.2">
      <c r="A173" s="190"/>
      <c r="B173" s="130"/>
      <c r="C173" s="146"/>
      <c r="D173" s="85" t="s">
        <v>7</v>
      </c>
      <c r="E173" s="7">
        <v>0</v>
      </c>
      <c r="F173" s="74">
        <f t="shared" si="67"/>
        <v>7359.14</v>
      </c>
      <c r="G173" s="221">
        <v>6489.1</v>
      </c>
      <c r="H173" s="75">
        <v>870.04</v>
      </c>
      <c r="I173" s="75">
        <v>0</v>
      </c>
      <c r="J173" s="75">
        <v>0</v>
      </c>
      <c r="K173" s="75">
        <v>0</v>
      </c>
      <c r="L173" s="171"/>
      <c r="M173" s="168"/>
      <c r="N173" s="96"/>
      <c r="O173" s="96"/>
    </row>
    <row r="174" spans="1:15" ht="45" x14ac:dyDescent="0.2">
      <c r="A174" s="190"/>
      <c r="B174" s="130"/>
      <c r="C174" s="146"/>
      <c r="D174" s="85" t="s">
        <v>16</v>
      </c>
      <c r="E174" s="7">
        <v>0</v>
      </c>
      <c r="F174" s="74">
        <f t="shared" si="67"/>
        <v>4211.8599999999997</v>
      </c>
      <c r="G174" s="221">
        <v>3713.9</v>
      </c>
      <c r="H174" s="75">
        <v>497.96</v>
      </c>
      <c r="I174" s="75">
        <v>0</v>
      </c>
      <c r="J174" s="75">
        <v>0</v>
      </c>
      <c r="K174" s="75">
        <v>0</v>
      </c>
      <c r="L174" s="171"/>
      <c r="M174" s="168"/>
      <c r="O174" s="96"/>
    </row>
    <row r="175" spans="1:15" ht="30" x14ac:dyDescent="0.2">
      <c r="A175" s="190"/>
      <c r="B175" s="130"/>
      <c r="C175" s="147"/>
      <c r="D175" s="85" t="s">
        <v>26</v>
      </c>
      <c r="E175" s="7">
        <v>0</v>
      </c>
      <c r="F175" s="74">
        <f t="shared" si="67"/>
        <v>0</v>
      </c>
      <c r="G175" s="75">
        <v>0</v>
      </c>
      <c r="H175" s="75">
        <v>0</v>
      </c>
      <c r="I175" s="75">
        <v>0</v>
      </c>
      <c r="J175" s="75">
        <v>0</v>
      </c>
      <c r="K175" s="75">
        <v>0</v>
      </c>
      <c r="L175" s="172"/>
      <c r="M175" s="169"/>
    </row>
    <row r="176" spans="1:15" ht="18.75" customHeight="1" x14ac:dyDescent="0.2">
      <c r="A176" s="173" t="s">
        <v>10</v>
      </c>
      <c r="B176" s="197" t="s">
        <v>153</v>
      </c>
      <c r="C176" s="173" t="s">
        <v>125</v>
      </c>
      <c r="D176" s="88" t="s">
        <v>2</v>
      </c>
      <c r="E176" s="16">
        <f>SUM(E177:E180)</f>
        <v>375594.91</v>
      </c>
      <c r="F176" s="72">
        <f>SUM(G176:K176)</f>
        <v>15205</v>
      </c>
      <c r="G176" s="73">
        <f t="shared" ref="G176:K176" si="69">SUM(G177:G180)</f>
        <v>5205</v>
      </c>
      <c r="H176" s="76">
        <f t="shared" si="69"/>
        <v>5000</v>
      </c>
      <c r="I176" s="76">
        <f t="shared" si="69"/>
        <v>5000</v>
      </c>
      <c r="J176" s="76">
        <f t="shared" si="69"/>
        <v>0</v>
      </c>
      <c r="K176" s="76">
        <f t="shared" si="69"/>
        <v>0</v>
      </c>
      <c r="L176" s="170" t="s">
        <v>33</v>
      </c>
      <c r="M176" s="194" t="s">
        <v>158</v>
      </c>
    </row>
    <row r="177" spans="1:13" ht="45" x14ac:dyDescent="0.2">
      <c r="A177" s="174"/>
      <c r="B177" s="198"/>
      <c r="C177" s="174"/>
      <c r="D177" s="88" t="s">
        <v>1</v>
      </c>
      <c r="E177" s="16">
        <f>E182+E187+E192</f>
        <v>0</v>
      </c>
      <c r="F177" s="72">
        <f>SUM(G177:K177)</f>
        <v>0</v>
      </c>
      <c r="G177" s="73">
        <f>-G182+G187+G192</f>
        <v>0</v>
      </c>
      <c r="H177" s="73">
        <f t="shared" ref="H177:K180" si="70">-H182+H187+H192</f>
        <v>0</v>
      </c>
      <c r="I177" s="73">
        <f t="shared" si="70"/>
        <v>0</v>
      </c>
      <c r="J177" s="73">
        <f t="shared" si="70"/>
        <v>0</v>
      </c>
      <c r="K177" s="73">
        <f t="shared" si="70"/>
        <v>0</v>
      </c>
      <c r="L177" s="171"/>
      <c r="M177" s="195"/>
    </row>
    <row r="178" spans="1:13" ht="60" x14ac:dyDescent="0.2">
      <c r="A178" s="174"/>
      <c r="B178" s="198"/>
      <c r="C178" s="174"/>
      <c r="D178" s="88" t="s">
        <v>7</v>
      </c>
      <c r="E178" s="16">
        <f t="shared" ref="E178:E180" si="71">E183+E188+E193</f>
        <v>61359.81</v>
      </c>
      <c r="F178" s="72">
        <f>SUM(G178:K178)</f>
        <v>0</v>
      </c>
      <c r="G178" s="73">
        <f>-G183+G188+G193</f>
        <v>0</v>
      </c>
      <c r="H178" s="73">
        <f t="shared" si="70"/>
        <v>0</v>
      </c>
      <c r="I178" s="73">
        <f t="shared" si="70"/>
        <v>0</v>
      </c>
      <c r="J178" s="73">
        <f t="shared" si="70"/>
        <v>0</v>
      </c>
      <c r="K178" s="73">
        <f t="shared" si="70"/>
        <v>0</v>
      </c>
      <c r="L178" s="171"/>
      <c r="M178" s="195"/>
    </row>
    <row r="179" spans="1:13" ht="60" x14ac:dyDescent="0.2">
      <c r="A179" s="174"/>
      <c r="B179" s="198"/>
      <c r="C179" s="174"/>
      <c r="D179" s="88" t="s">
        <v>16</v>
      </c>
      <c r="E179" s="16">
        <f t="shared" si="71"/>
        <v>67278.3</v>
      </c>
      <c r="F179" s="72">
        <f>SUM(G179:K179)</f>
        <v>15205</v>
      </c>
      <c r="G179" s="73">
        <f>-G184+G189+G194</f>
        <v>5205</v>
      </c>
      <c r="H179" s="73">
        <f t="shared" si="70"/>
        <v>5000</v>
      </c>
      <c r="I179" s="73">
        <f t="shared" si="70"/>
        <v>5000</v>
      </c>
      <c r="J179" s="73">
        <f t="shared" si="70"/>
        <v>0</v>
      </c>
      <c r="K179" s="73">
        <f t="shared" si="70"/>
        <v>0</v>
      </c>
      <c r="L179" s="171"/>
      <c r="M179" s="195"/>
    </row>
    <row r="180" spans="1:13" ht="30" x14ac:dyDescent="0.2">
      <c r="A180" s="175"/>
      <c r="B180" s="199"/>
      <c r="C180" s="175"/>
      <c r="D180" s="88" t="s">
        <v>26</v>
      </c>
      <c r="E180" s="16">
        <f t="shared" si="71"/>
        <v>246956.79999999999</v>
      </c>
      <c r="F180" s="72">
        <f>SUM(G180:K180)</f>
        <v>0</v>
      </c>
      <c r="G180" s="73">
        <f>-G185+G190+G195</f>
        <v>0</v>
      </c>
      <c r="H180" s="73">
        <f t="shared" si="70"/>
        <v>0</v>
      </c>
      <c r="I180" s="73">
        <f t="shared" si="70"/>
        <v>0</v>
      </c>
      <c r="J180" s="73">
        <f t="shared" si="70"/>
        <v>0</v>
      </c>
      <c r="K180" s="73">
        <f t="shared" si="70"/>
        <v>0</v>
      </c>
      <c r="L180" s="172"/>
      <c r="M180" s="196"/>
    </row>
    <row r="181" spans="1:13" ht="15" x14ac:dyDescent="0.2">
      <c r="A181" s="190" t="s">
        <v>13</v>
      </c>
      <c r="B181" s="130" t="s">
        <v>178</v>
      </c>
      <c r="C181" s="145"/>
      <c r="D181" s="85" t="s">
        <v>2</v>
      </c>
      <c r="E181" s="7">
        <f>SUM(E182:E185)</f>
        <v>99176.41</v>
      </c>
      <c r="F181" s="74">
        <f t="shared" ref="F181:F190" si="72">SUM(G181:K181)</f>
        <v>0</v>
      </c>
      <c r="G181" s="74">
        <f t="shared" ref="G181:K181" si="73">SUM(G182:G185)</f>
        <v>0</v>
      </c>
      <c r="H181" s="74">
        <f t="shared" si="73"/>
        <v>0</v>
      </c>
      <c r="I181" s="74">
        <f t="shared" si="73"/>
        <v>0</v>
      </c>
      <c r="J181" s="74">
        <f t="shared" si="73"/>
        <v>0</v>
      </c>
      <c r="K181" s="74">
        <f t="shared" si="73"/>
        <v>0</v>
      </c>
      <c r="L181" s="170"/>
      <c r="M181" s="124"/>
    </row>
    <row r="182" spans="1:13" ht="45" x14ac:dyDescent="0.2">
      <c r="A182" s="190"/>
      <c r="B182" s="130"/>
      <c r="C182" s="146"/>
      <c r="D182" s="85" t="s">
        <v>1</v>
      </c>
      <c r="E182" s="7">
        <v>0</v>
      </c>
      <c r="F182" s="74">
        <f t="shared" si="72"/>
        <v>0</v>
      </c>
      <c r="G182" s="74">
        <v>0</v>
      </c>
      <c r="H182" s="75">
        <v>0</v>
      </c>
      <c r="I182" s="75">
        <v>0</v>
      </c>
      <c r="J182" s="75">
        <v>0</v>
      </c>
      <c r="K182" s="75">
        <v>0</v>
      </c>
      <c r="L182" s="171"/>
      <c r="M182" s="168"/>
    </row>
    <row r="183" spans="1:13" ht="45" x14ac:dyDescent="0.2">
      <c r="A183" s="190"/>
      <c r="B183" s="130"/>
      <c r="C183" s="146"/>
      <c r="D183" s="85" t="s">
        <v>7</v>
      </c>
      <c r="E183" s="6">
        <v>61359.81</v>
      </c>
      <c r="F183" s="74">
        <f t="shared" si="72"/>
        <v>0</v>
      </c>
      <c r="G183" s="74">
        <v>0</v>
      </c>
      <c r="H183" s="75">
        <v>0</v>
      </c>
      <c r="I183" s="75">
        <v>0</v>
      </c>
      <c r="J183" s="75">
        <v>0</v>
      </c>
      <c r="K183" s="75">
        <v>0</v>
      </c>
      <c r="L183" s="171"/>
      <c r="M183" s="168"/>
    </row>
    <row r="184" spans="1:13" ht="45" x14ac:dyDescent="0.2">
      <c r="A184" s="190"/>
      <c r="B184" s="130"/>
      <c r="C184" s="146"/>
      <c r="D184" s="85" t="s">
        <v>16</v>
      </c>
      <c r="E184" s="6">
        <v>37816.6</v>
      </c>
      <c r="F184" s="74">
        <f t="shared" si="72"/>
        <v>0</v>
      </c>
      <c r="G184" s="74">
        <v>0</v>
      </c>
      <c r="H184" s="75">
        <v>0</v>
      </c>
      <c r="I184" s="75">
        <v>0</v>
      </c>
      <c r="J184" s="75">
        <v>0</v>
      </c>
      <c r="K184" s="75">
        <v>0</v>
      </c>
      <c r="L184" s="171"/>
      <c r="M184" s="168"/>
    </row>
    <row r="185" spans="1:13" ht="30" x14ac:dyDescent="0.2">
      <c r="A185" s="190"/>
      <c r="B185" s="130"/>
      <c r="C185" s="147"/>
      <c r="D185" s="85" t="s">
        <v>26</v>
      </c>
      <c r="E185" s="7">
        <v>0</v>
      </c>
      <c r="F185" s="74">
        <v>0</v>
      </c>
      <c r="G185" s="208">
        <v>0</v>
      </c>
      <c r="H185" s="74">
        <v>0</v>
      </c>
      <c r="I185" s="74">
        <v>0</v>
      </c>
      <c r="J185" s="74">
        <v>0</v>
      </c>
      <c r="K185" s="75">
        <v>0</v>
      </c>
      <c r="L185" s="172"/>
      <c r="M185" s="169"/>
    </row>
    <row r="186" spans="1:13" ht="15" customHeight="1" x14ac:dyDescent="0.2">
      <c r="A186" s="131" t="s">
        <v>25</v>
      </c>
      <c r="B186" s="124" t="s">
        <v>211</v>
      </c>
      <c r="C186" s="145"/>
      <c r="D186" s="85" t="s">
        <v>2</v>
      </c>
      <c r="E186" s="7">
        <f>SUM(E187:E190)</f>
        <v>246956.79999999999</v>
      </c>
      <c r="F186" s="74">
        <f t="shared" si="72"/>
        <v>15205</v>
      </c>
      <c r="G186" s="208">
        <f t="shared" ref="G186:K186" si="74">SUM(G187:G190)</f>
        <v>5205</v>
      </c>
      <c r="H186" s="74">
        <f t="shared" si="74"/>
        <v>5000</v>
      </c>
      <c r="I186" s="74">
        <f t="shared" si="74"/>
        <v>5000</v>
      </c>
      <c r="J186" s="74">
        <f t="shared" si="74"/>
        <v>0</v>
      </c>
      <c r="K186" s="74">
        <f t="shared" si="74"/>
        <v>0</v>
      </c>
      <c r="L186" s="170"/>
      <c r="M186" s="124"/>
    </row>
    <row r="187" spans="1:13" ht="40.5" x14ac:dyDescent="0.2">
      <c r="A187" s="132"/>
      <c r="B187" s="125"/>
      <c r="C187" s="146"/>
      <c r="D187" s="2" t="s">
        <v>1</v>
      </c>
      <c r="E187" s="7">
        <v>0</v>
      </c>
      <c r="F187" s="74">
        <f t="shared" si="72"/>
        <v>0</v>
      </c>
      <c r="G187" s="208">
        <v>0</v>
      </c>
      <c r="H187" s="75">
        <v>0</v>
      </c>
      <c r="I187" s="75">
        <v>0</v>
      </c>
      <c r="J187" s="75">
        <v>0</v>
      </c>
      <c r="K187" s="75">
        <v>0</v>
      </c>
      <c r="L187" s="171"/>
      <c r="M187" s="125"/>
    </row>
    <row r="188" spans="1:13" ht="27" x14ac:dyDescent="0.2">
      <c r="A188" s="132"/>
      <c r="B188" s="125"/>
      <c r="C188" s="146"/>
      <c r="D188" s="2" t="s">
        <v>7</v>
      </c>
      <c r="E188" s="7">
        <v>0</v>
      </c>
      <c r="F188" s="74">
        <f t="shared" si="72"/>
        <v>0</v>
      </c>
      <c r="G188" s="208">
        <v>0</v>
      </c>
      <c r="H188" s="75">
        <v>0</v>
      </c>
      <c r="I188" s="75">
        <v>0</v>
      </c>
      <c r="J188" s="75">
        <v>0</v>
      </c>
      <c r="K188" s="75">
        <v>0</v>
      </c>
      <c r="L188" s="171"/>
      <c r="M188" s="125"/>
    </row>
    <row r="189" spans="1:13" ht="45" x14ac:dyDescent="0.2">
      <c r="A189" s="132"/>
      <c r="B189" s="125"/>
      <c r="C189" s="146"/>
      <c r="D189" s="85" t="s">
        <v>16</v>
      </c>
      <c r="E189" s="7">
        <v>0</v>
      </c>
      <c r="F189" s="74">
        <f t="shared" si="72"/>
        <v>15205</v>
      </c>
      <c r="G189" s="208">
        <v>5205</v>
      </c>
      <c r="H189" s="75">
        <v>5000</v>
      </c>
      <c r="I189" s="75">
        <v>5000</v>
      </c>
      <c r="J189" s="75">
        <v>0</v>
      </c>
      <c r="K189" s="75">
        <v>0</v>
      </c>
      <c r="L189" s="171"/>
      <c r="M189" s="125"/>
    </row>
    <row r="190" spans="1:13" ht="30" x14ac:dyDescent="0.2">
      <c r="A190" s="133"/>
      <c r="B190" s="126"/>
      <c r="C190" s="147"/>
      <c r="D190" s="85" t="s">
        <v>26</v>
      </c>
      <c r="E190" s="7">
        <v>246956.79999999999</v>
      </c>
      <c r="F190" s="74">
        <f t="shared" si="72"/>
        <v>0</v>
      </c>
      <c r="G190" s="208">
        <v>0</v>
      </c>
      <c r="H190" s="75">
        <v>0</v>
      </c>
      <c r="I190" s="75">
        <v>0</v>
      </c>
      <c r="J190" s="75">
        <v>0</v>
      </c>
      <c r="K190" s="75">
        <v>0</v>
      </c>
      <c r="L190" s="172"/>
      <c r="M190" s="126"/>
    </row>
    <row r="191" spans="1:13" ht="15" x14ac:dyDescent="0.2">
      <c r="A191" s="190" t="s">
        <v>28</v>
      </c>
      <c r="B191" s="130" t="s">
        <v>212</v>
      </c>
      <c r="C191" s="145"/>
      <c r="D191" s="85" t="s">
        <v>2</v>
      </c>
      <c r="E191" s="7">
        <f>SUM(E192:E195)</f>
        <v>29461.7</v>
      </c>
      <c r="F191" s="74">
        <f t="shared" ref="F191:F195" si="75">SUM(G191:K191)</f>
        <v>0</v>
      </c>
      <c r="G191" s="74">
        <f t="shared" ref="G191:K191" si="76">SUM(G192:G195)</f>
        <v>0</v>
      </c>
      <c r="H191" s="74">
        <f t="shared" si="76"/>
        <v>0</v>
      </c>
      <c r="I191" s="74">
        <f t="shared" si="76"/>
        <v>0</v>
      </c>
      <c r="J191" s="74">
        <f t="shared" si="76"/>
        <v>0</v>
      </c>
      <c r="K191" s="74">
        <f t="shared" si="76"/>
        <v>0</v>
      </c>
      <c r="L191" s="170"/>
      <c r="M191" s="124"/>
    </row>
    <row r="192" spans="1:13" ht="45" x14ac:dyDescent="0.2">
      <c r="A192" s="190"/>
      <c r="B192" s="130"/>
      <c r="C192" s="146"/>
      <c r="D192" s="85" t="s">
        <v>1</v>
      </c>
      <c r="E192" s="7">
        <v>0</v>
      </c>
      <c r="F192" s="74">
        <f t="shared" si="75"/>
        <v>0</v>
      </c>
      <c r="G192" s="74">
        <v>0</v>
      </c>
      <c r="H192" s="75">
        <v>0</v>
      </c>
      <c r="I192" s="75">
        <v>0</v>
      </c>
      <c r="J192" s="75">
        <v>0</v>
      </c>
      <c r="K192" s="75">
        <v>0</v>
      </c>
      <c r="L192" s="171"/>
      <c r="M192" s="168"/>
    </row>
    <row r="193" spans="1:13" ht="45" x14ac:dyDescent="0.2">
      <c r="A193" s="190"/>
      <c r="B193" s="130"/>
      <c r="C193" s="146"/>
      <c r="D193" s="85" t="s">
        <v>7</v>
      </c>
      <c r="E193" s="7">
        <v>0</v>
      </c>
      <c r="F193" s="74">
        <f t="shared" si="75"/>
        <v>0</v>
      </c>
      <c r="G193" s="74">
        <v>0</v>
      </c>
      <c r="H193" s="75">
        <v>0</v>
      </c>
      <c r="I193" s="75">
        <v>0</v>
      </c>
      <c r="J193" s="75">
        <v>0</v>
      </c>
      <c r="K193" s="75">
        <v>0</v>
      </c>
      <c r="L193" s="171"/>
      <c r="M193" s="168"/>
    </row>
    <row r="194" spans="1:13" ht="45" x14ac:dyDescent="0.2">
      <c r="A194" s="190"/>
      <c r="B194" s="130"/>
      <c r="C194" s="146"/>
      <c r="D194" s="85" t="s">
        <v>16</v>
      </c>
      <c r="E194" s="6">
        <v>29461.7</v>
      </c>
      <c r="F194" s="74">
        <f t="shared" si="75"/>
        <v>0</v>
      </c>
      <c r="G194" s="74">
        <v>0</v>
      </c>
      <c r="H194" s="75">
        <v>0</v>
      </c>
      <c r="I194" s="75">
        <v>0</v>
      </c>
      <c r="J194" s="75">
        <v>0</v>
      </c>
      <c r="K194" s="75">
        <v>0</v>
      </c>
      <c r="L194" s="171"/>
      <c r="M194" s="168"/>
    </row>
    <row r="195" spans="1:13" ht="30" x14ac:dyDescent="0.2">
      <c r="A195" s="190"/>
      <c r="B195" s="130"/>
      <c r="C195" s="147"/>
      <c r="D195" s="85" t="s">
        <v>26</v>
      </c>
      <c r="E195" s="7">
        <v>0</v>
      </c>
      <c r="F195" s="74">
        <f t="shared" si="75"/>
        <v>0</v>
      </c>
      <c r="G195" s="74">
        <v>0</v>
      </c>
      <c r="H195" s="75">
        <v>0</v>
      </c>
      <c r="I195" s="75">
        <v>0</v>
      </c>
      <c r="J195" s="75">
        <v>0</v>
      </c>
      <c r="K195" s="75">
        <v>0</v>
      </c>
      <c r="L195" s="172"/>
      <c r="M195" s="169"/>
    </row>
    <row r="196" spans="1:13" ht="15" customHeight="1" x14ac:dyDescent="0.2">
      <c r="A196" s="166"/>
      <c r="B196" s="167" t="s">
        <v>135</v>
      </c>
      <c r="C196" s="167"/>
      <c r="D196" s="17" t="s">
        <v>2</v>
      </c>
      <c r="E196" s="15">
        <v>0</v>
      </c>
      <c r="F196" s="72">
        <f t="shared" ref="F196:F205" si="77">SUM(G196:K196)</f>
        <v>26776</v>
      </c>
      <c r="G196" s="73">
        <f>G176+G166</f>
        <v>15408</v>
      </c>
      <c r="H196" s="73">
        <f t="shared" ref="H196:K200" si="78">H176+H166</f>
        <v>6368</v>
      </c>
      <c r="I196" s="73">
        <f t="shared" si="78"/>
        <v>5000</v>
      </c>
      <c r="J196" s="73">
        <f t="shared" si="78"/>
        <v>0</v>
      </c>
      <c r="K196" s="73">
        <f t="shared" si="78"/>
        <v>0</v>
      </c>
      <c r="L196" s="148"/>
      <c r="M196" s="136"/>
    </row>
    <row r="197" spans="1:13" ht="42.75" x14ac:dyDescent="0.2">
      <c r="A197" s="166"/>
      <c r="B197" s="167"/>
      <c r="C197" s="167"/>
      <c r="D197" s="17" t="s">
        <v>1</v>
      </c>
      <c r="E197" s="15">
        <v>0</v>
      </c>
      <c r="F197" s="72">
        <f t="shared" si="77"/>
        <v>0</v>
      </c>
      <c r="G197" s="73">
        <f>G177+G167</f>
        <v>0</v>
      </c>
      <c r="H197" s="73">
        <f t="shared" si="78"/>
        <v>0</v>
      </c>
      <c r="I197" s="73">
        <f t="shared" si="78"/>
        <v>0</v>
      </c>
      <c r="J197" s="73">
        <f t="shared" si="78"/>
        <v>0</v>
      </c>
      <c r="K197" s="73">
        <f t="shared" si="78"/>
        <v>0</v>
      </c>
      <c r="L197" s="148"/>
      <c r="M197" s="136"/>
    </row>
    <row r="198" spans="1:13" ht="57" x14ac:dyDescent="0.2">
      <c r="A198" s="166"/>
      <c r="B198" s="167"/>
      <c r="C198" s="167"/>
      <c r="D198" s="17" t="s">
        <v>7</v>
      </c>
      <c r="E198" s="15">
        <v>0</v>
      </c>
      <c r="F198" s="72">
        <f t="shared" si="77"/>
        <v>7359.14</v>
      </c>
      <c r="G198" s="73">
        <f>G178+G168</f>
        <v>6489.1</v>
      </c>
      <c r="H198" s="73">
        <f t="shared" si="78"/>
        <v>870.04</v>
      </c>
      <c r="I198" s="73">
        <f t="shared" si="78"/>
        <v>0</v>
      </c>
      <c r="J198" s="73">
        <f t="shared" si="78"/>
        <v>0</v>
      </c>
      <c r="K198" s="73">
        <f t="shared" si="78"/>
        <v>0</v>
      </c>
      <c r="L198" s="148"/>
      <c r="M198" s="136"/>
    </row>
    <row r="199" spans="1:13" ht="55.5" customHeight="1" x14ac:dyDescent="0.2">
      <c r="A199" s="166"/>
      <c r="B199" s="167"/>
      <c r="C199" s="167"/>
      <c r="D199" s="17" t="s">
        <v>16</v>
      </c>
      <c r="E199" s="15">
        <v>0</v>
      </c>
      <c r="F199" s="72">
        <f t="shared" si="77"/>
        <v>19416.86</v>
      </c>
      <c r="G199" s="73">
        <f>G179+G169</f>
        <v>8918.9</v>
      </c>
      <c r="H199" s="73">
        <f t="shared" si="78"/>
        <v>5497.96</v>
      </c>
      <c r="I199" s="73">
        <f t="shared" si="78"/>
        <v>5000</v>
      </c>
      <c r="J199" s="73">
        <f t="shared" si="78"/>
        <v>0</v>
      </c>
      <c r="K199" s="73">
        <f t="shared" si="78"/>
        <v>0</v>
      </c>
      <c r="L199" s="148"/>
      <c r="M199" s="136"/>
    </row>
    <row r="200" spans="1:13" ht="15" x14ac:dyDescent="0.2">
      <c r="A200" s="166"/>
      <c r="B200" s="167"/>
      <c r="C200" s="167"/>
      <c r="D200" s="17" t="s">
        <v>30</v>
      </c>
      <c r="E200" s="15">
        <v>0</v>
      </c>
      <c r="F200" s="72">
        <f t="shared" si="77"/>
        <v>0</v>
      </c>
      <c r="G200" s="73">
        <f>G180+G170</f>
        <v>0</v>
      </c>
      <c r="H200" s="73">
        <f t="shared" si="78"/>
        <v>0</v>
      </c>
      <c r="I200" s="73">
        <f t="shared" si="78"/>
        <v>0</v>
      </c>
      <c r="J200" s="73">
        <f t="shared" si="78"/>
        <v>0</v>
      </c>
      <c r="K200" s="73">
        <f t="shared" si="78"/>
        <v>0</v>
      </c>
      <c r="L200" s="148"/>
      <c r="M200" s="136"/>
    </row>
    <row r="201" spans="1:13" ht="15" customHeight="1" x14ac:dyDescent="0.2">
      <c r="A201" s="166"/>
      <c r="B201" s="167" t="s">
        <v>32</v>
      </c>
      <c r="C201" s="167"/>
      <c r="D201" s="17" t="s">
        <v>2</v>
      </c>
      <c r="E201" s="15">
        <v>0</v>
      </c>
      <c r="F201" s="72">
        <f t="shared" si="77"/>
        <v>1781138.3599999999</v>
      </c>
      <c r="G201" s="73">
        <f t="shared" ref="G201:K205" si="79">G196+G160+G94</f>
        <v>715108.71</v>
      </c>
      <c r="H201" s="99">
        <f t="shared" si="79"/>
        <v>504841.25</v>
      </c>
      <c r="I201" s="73">
        <f t="shared" si="79"/>
        <v>561188.4</v>
      </c>
      <c r="J201" s="73">
        <f t="shared" si="79"/>
        <v>0</v>
      </c>
      <c r="K201" s="73">
        <f t="shared" si="79"/>
        <v>0</v>
      </c>
      <c r="L201" s="148"/>
      <c r="M201" s="136"/>
    </row>
    <row r="202" spans="1:13" ht="42.75" x14ac:dyDescent="0.2">
      <c r="A202" s="166"/>
      <c r="B202" s="167"/>
      <c r="C202" s="167"/>
      <c r="D202" s="17" t="s">
        <v>1</v>
      </c>
      <c r="E202" s="15">
        <v>0</v>
      </c>
      <c r="F202" s="72">
        <f t="shared" si="77"/>
        <v>61172.02</v>
      </c>
      <c r="G202" s="73">
        <f t="shared" si="79"/>
        <v>61172.02</v>
      </c>
      <c r="H202" s="73">
        <f t="shared" si="79"/>
        <v>0</v>
      </c>
      <c r="I202" s="73">
        <f t="shared" si="79"/>
        <v>0</v>
      </c>
      <c r="J202" s="73">
        <f t="shared" si="79"/>
        <v>0</v>
      </c>
      <c r="K202" s="73">
        <f t="shared" si="79"/>
        <v>0</v>
      </c>
      <c r="L202" s="148"/>
      <c r="M202" s="136"/>
    </row>
    <row r="203" spans="1:13" ht="57" x14ac:dyDescent="0.2">
      <c r="A203" s="166"/>
      <c r="B203" s="167"/>
      <c r="C203" s="167"/>
      <c r="D203" s="17" t="s">
        <v>7</v>
      </c>
      <c r="E203" s="15">
        <v>0</v>
      </c>
      <c r="F203" s="72">
        <f t="shared" si="77"/>
        <v>164761.83000000002</v>
      </c>
      <c r="G203" s="73">
        <f t="shared" si="79"/>
        <v>78628.600000000006</v>
      </c>
      <c r="H203" s="73">
        <f t="shared" si="79"/>
        <v>25148.23</v>
      </c>
      <c r="I203" s="73">
        <f t="shared" si="79"/>
        <v>60985</v>
      </c>
      <c r="J203" s="73">
        <f t="shared" si="79"/>
        <v>0</v>
      </c>
      <c r="K203" s="73">
        <f t="shared" si="79"/>
        <v>0</v>
      </c>
      <c r="L203" s="148"/>
      <c r="M203" s="136"/>
    </row>
    <row r="204" spans="1:13" ht="58.5" customHeight="1" x14ac:dyDescent="0.2">
      <c r="A204" s="166"/>
      <c r="B204" s="167"/>
      <c r="C204" s="167"/>
      <c r="D204" s="17" t="s">
        <v>16</v>
      </c>
      <c r="E204" s="15">
        <v>0</v>
      </c>
      <c r="F204" s="72">
        <f t="shared" si="77"/>
        <v>1555204.5100000002</v>
      </c>
      <c r="G204" s="73">
        <f t="shared" si="79"/>
        <v>575308.09000000008</v>
      </c>
      <c r="H204" s="73">
        <f t="shared" si="79"/>
        <v>479693.02</v>
      </c>
      <c r="I204" s="73">
        <f t="shared" si="79"/>
        <v>500203.4</v>
      </c>
      <c r="J204" s="73">
        <f t="shared" si="79"/>
        <v>0</v>
      </c>
      <c r="K204" s="73">
        <f t="shared" si="79"/>
        <v>0</v>
      </c>
      <c r="L204" s="148"/>
      <c r="M204" s="136"/>
    </row>
    <row r="205" spans="1:13" ht="26.25" customHeight="1" x14ac:dyDescent="0.2">
      <c r="A205" s="166"/>
      <c r="B205" s="167"/>
      <c r="C205" s="167"/>
      <c r="D205" s="17" t="s">
        <v>30</v>
      </c>
      <c r="E205" s="15">
        <v>0</v>
      </c>
      <c r="F205" s="72">
        <f t="shared" si="77"/>
        <v>0</v>
      </c>
      <c r="G205" s="73">
        <f t="shared" si="79"/>
        <v>0</v>
      </c>
      <c r="H205" s="73">
        <f t="shared" si="79"/>
        <v>0</v>
      </c>
      <c r="I205" s="73">
        <f t="shared" si="79"/>
        <v>0</v>
      </c>
      <c r="J205" s="73">
        <f t="shared" si="79"/>
        <v>0</v>
      </c>
      <c r="K205" s="73">
        <f t="shared" si="79"/>
        <v>0</v>
      </c>
      <c r="L205" s="148"/>
      <c r="M205" s="136"/>
    </row>
  </sheetData>
  <mergeCells count="252">
    <mergeCell ref="A155:A159"/>
    <mergeCell ref="B155:B159"/>
    <mergeCell ref="C155:C159"/>
    <mergeCell ref="L155:L157"/>
    <mergeCell ref="M155:M157"/>
    <mergeCell ref="L158:L159"/>
    <mergeCell ref="M158:M159"/>
    <mergeCell ref="H1:L1"/>
    <mergeCell ref="J2:L2"/>
    <mergeCell ref="A125:A129"/>
    <mergeCell ref="B125:B129"/>
    <mergeCell ref="C125:C129"/>
    <mergeCell ref="L125:L127"/>
    <mergeCell ref="M125:M127"/>
    <mergeCell ref="L128:L129"/>
    <mergeCell ref="M128:M129"/>
    <mergeCell ref="L64:L66"/>
    <mergeCell ref="M64:M66"/>
    <mergeCell ref="A59:A63"/>
    <mergeCell ref="B59:B63"/>
    <mergeCell ref="C59:C63"/>
    <mergeCell ref="L59:L61"/>
    <mergeCell ref="M59:M61"/>
    <mergeCell ref="L62:L63"/>
    <mergeCell ref="M19:M23"/>
    <mergeCell ref="L19:L23"/>
    <mergeCell ref="A24:A28"/>
    <mergeCell ref="B24:B28"/>
    <mergeCell ref="C24:C28"/>
    <mergeCell ref="C135:C139"/>
    <mergeCell ref="L138:L139"/>
    <mergeCell ref="M138:M139"/>
    <mergeCell ref="C105:C109"/>
    <mergeCell ref="A120:A124"/>
    <mergeCell ref="B120:B124"/>
    <mergeCell ref="C120:C124"/>
    <mergeCell ref="L120:L124"/>
    <mergeCell ref="M120:M124"/>
    <mergeCell ref="L118:L119"/>
    <mergeCell ref="M118:M119"/>
    <mergeCell ref="A105:A109"/>
    <mergeCell ref="C115:C119"/>
    <mergeCell ref="L115:L117"/>
    <mergeCell ref="M115:M117"/>
    <mergeCell ref="L105:L109"/>
    <mergeCell ref="M105:M109"/>
    <mergeCell ref="A100:A104"/>
    <mergeCell ref="M84:M86"/>
    <mergeCell ref="M166:M170"/>
    <mergeCell ref="M160:M162"/>
    <mergeCell ref="A160:A164"/>
    <mergeCell ref="B160:C164"/>
    <mergeCell ref="M163:M164"/>
    <mergeCell ref="L24:L26"/>
    <mergeCell ref="M24:M26"/>
    <mergeCell ref="L27:L28"/>
    <mergeCell ref="M27:M28"/>
    <mergeCell ref="A64:A68"/>
    <mergeCell ref="B64:B68"/>
    <mergeCell ref="C64:C68"/>
    <mergeCell ref="M110:M114"/>
    <mergeCell ref="A115:A119"/>
    <mergeCell ref="B115:B119"/>
    <mergeCell ref="L67:L68"/>
    <mergeCell ref="M67:M68"/>
    <mergeCell ref="M100:M104"/>
    <mergeCell ref="A110:A114"/>
    <mergeCell ref="B110:B114"/>
    <mergeCell ref="C110:C114"/>
    <mergeCell ref="L110:L114"/>
    <mergeCell ref="B34:B38"/>
    <mergeCell ref="M62:M63"/>
    <mergeCell ref="A191:A195"/>
    <mergeCell ref="B191:B195"/>
    <mergeCell ref="C191:C195"/>
    <mergeCell ref="L191:L195"/>
    <mergeCell ref="M191:M195"/>
    <mergeCell ref="A176:A180"/>
    <mergeCell ref="A181:A185"/>
    <mergeCell ref="M181:M185"/>
    <mergeCell ref="A130:A134"/>
    <mergeCell ref="B130:B134"/>
    <mergeCell ref="C130:C134"/>
    <mergeCell ref="L130:L132"/>
    <mergeCell ref="M130:M132"/>
    <mergeCell ref="L133:L134"/>
    <mergeCell ref="M133:M134"/>
    <mergeCell ref="A165:M165"/>
    <mergeCell ref="L160:L162"/>
    <mergeCell ref="L163:L164"/>
    <mergeCell ref="L181:L185"/>
    <mergeCell ref="A171:A175"/>
    <mergeCell ref="B171:B175"/>
    <mergeCell ref="M176:M180"/>
    <mergeCell ref="B176:B180"/>
    <mergeCell ref="L166:L170"/>
    <mergeCell ref="F3:L3"/>
    <mergeCell ref="F4:L4"/>
    <mergeCell ref="F6:L6"/>
    <mergeCell ref="C5:L5"/>
    <mergeCell ref="A13:M13"/>
    <mergeCell ref="A99:M99"/>
    <mergeCell ref="L87:L88"/>
    <mergeCell ref="M87:M88"/>
    <mergeCell ref="A14:A18"/>
    <mergeCell ref="B14:B18"/>
    <mergeCell ref="C14:C18"/>
    <mergeCell ref="L14:L18"/>
    <mergeCell ref="M14:M18"/>
    <mergeCell ref="A19:A23"/>
    <mergeCell ref="B19:B23"/>
    <mergeCell ref="C19:C23"/>
    <mergeCell ref="L49:L51"/>
    <mergeCell ref="M49:M51"/>
    <mergeCell ref="L52:L53"/>
    <mergeCell ref="A84:A88"/>
    <mergeCell ref="B84:B88"/>
    <mergeCell ref="C84:C88"/>
    <mergeCell ref="L84:L86"/>
    <mergeCell ref="A94:A98"/>
    <mergeCell ref="M201:M205"/>
    <mergeCell ref="L201:L205"/>
    <mergeCell ref="B181:B185"/>
    <mergeCell ref="C181:C185"/>
    <mergeCell ref="A201:A205"/>
    <mergeCell ref="B201:C205"/>
    <mergeCell ref="A196:A200"/>
    <mergeCell ref="B196:C200"/>
    <mergeCell ref="A166:A170"/>
    <mergeCell ref="C166:C170"/>
    <mergeCell ref="L196:L200"/>
    <mergeCell ref="M196:M200"/>
    <mergeCell ref="C171:C175"/>
    <mergeCell ref="M171:M175"/>
    <mergeCell ref="L171:L175"/>
    <mergeCell ref="C176:C178"/>
    <mergeCell ref="C179:C180"/>
    <mergeCell ref="L176:L180"/>
    <mergeCell ref="A186:A190"/>
    <mergeCell ref="B186:B190"/>
    <mergeCell ref="C186:C190"/>
    <mergeCell ref="L186:L190"/>
    <mergeCell ref="M186:M190"/>
    <mergeCell ref="B166:B170"/>
    <mergeCell ref="A49:A53"/>
    <mergeCell ref="B49:B53"/>
    <mergeCell ref="C49:C53"/>
    <mergeCell ref="M52:M53"/>
    <mergeCell ref="A54:A58"/>
    <mergeCell ref="B54:B58"/>
    <mergeCell ref="C54:C58"/>
    <mergeCell ref="L54:L56"/>
    <mergeCell ref="M54:M56"/>
    <mergeCell ref="M57:M58"/>
    <mergeCell ref="L57:L58"/>
    <mergeCell ref="A69:A73"/>
    <mergeCell ref="B69:B73"/>
    <mergeCell ref="C69:C73"/>
    <mergeCell ref="L69:L71"/>
    <mergeCell ref="M69:M71"/>
    <mergeCell ref="L72:L73"/>
    <mergeCell ref="M72:M73"/>
    <mergeCell ref="A79:A83"/>
    <mergeCell ref="B79:B83"/>
    <mergeCell ref="C79:C83"/>
    <mergeCell ref="L79:L81"/>
    <mergeCell ref="M79:M81"/>
    <mergeCell ref="L82:L83"/>
    <mergeCell ref="A74:A78"/>
    <mergeCell ref="B74:B78"/>
    <mergeCell ref="C74:C78"/>
    <mergeCell ref="L74:L76"/>
    <mergeCell ref="M74:M76"/>
    <mergeCell ref="L77:L78"/>
    <mergeCell ref="M77:M78"/>
    <mergeCell ref="M82:M83"/>
    <mergeCell ref="A44:A48"/>
    <mergeCell ref="B44:B48"/>
    <mergeCell ref="C44:C48"/>
    <mergeCell ref="L44:L46"/>
    <mergeCell ref="M44:M46"/>
    <mergeCell ref="L47:L48"/>
    <mergeCell ref="A39:A43"/>
    <mergeCell ref="M47:M48"/>
    <mergeCell ref="B39:B43"/>
    <mergeCell ref="C39:C43"/>
    <mergeCell ref="L39:L41"/>
    <mergeCell ref="M39:M43"/>
    <mergeCell ref="L42:L43"/>
    <mergeCell ref="A135:A139"/>
    <mergeCell ref="B135:B139"/>
    <mergeCell ref="A34:A38"/>
    <mergeCell ref="A7:M7"/>
    <mergeCell ref="A10:A11"/>
    <mergeCell ref="B10:B11"/>
    <mergeCell ref="E10:E11"/>
    <mergeCell ref="M10:M11"/>
    <mergeCell ref="G10:K10"/>
    <mergeCell ref="F10:F11"/>
    <mergeCell ref="C10:C11"/>
    <mergeCell ref="D10:D11"/>
    <mergeCell ref="L10:L11"/>
    <mergeCell ref="E8:I8"/>
    <mergeCell ref="C34:C38"/>
    <mergeCell ref="L34:L38"/>
    <mergeCell ref="M34:M38"/>
    <mergeCell ref="A29:A33"/>
    <mergeCell ref="B29:B33"/>
    <mergeCell ref="C29:C33"/>
    <mergeCell ref="L29:L31"/>
    <mergeCell ref="M29:M31"/>
    <mergeCell ref="L32:L33"/>
    <mergeCell ref="M32:M33"/>
    <mergeCell ref="L140:L142"/>
    <mergeCell ref="M140:M142"/>
    <mergeCell ref="L143:L144"/>
    <mergeCell ref="M143:M144"/>
    <mergeCell ref="L97:L98"/>
    <mergeCell ref="M97:M98"/>
    <mergeCell ref="B100:B104"/>
    <mergeCell ref="C100:C104"/>
    <mergeCell ref="L100:L104"/>
    <mergeCell ref="B94:C98"/>
    <mergeCell ref="L94:L96"/>
    <mergeCell ref="M94:M96"/>
    <mergeCell ref="L135:L137"/>
    <mergeCell ref="M135:M137"/>
    <mergeCell ref="B105:B109"/>
    <mergeCell ref="A89:A93"/>
    <mergeCell ref="B89:B93"/>
    <mergeCell ref="L150:L152"/>
    <mergeCell ref="M150:M152"/>
    <mergeCell ref="A150:A154"/>
    <mergeCell ref="B150:B154"/>
    <mergeCell ref="C150:C154"/>
    <mergeCell ref="L153:L154"/>
    <mergeCell ref="M153:M154"/>
    <mergeCell ref="A145:A149"/>
    <mergeCell ref="B145:B149"/>
    <mergeCell ref="C145:C149"/>
    <mergeCell ref="L145:L147"/>
    <mergeCell ref="M145:M147"/>
    <mergeCell ref="L148:L149"/>
    <mergeCell ref="M148:M149"/>
    <mergeCell ref="C89:C93"/>
    <mergeCell ref="L89:L91"/>
    <mergeCell ref="M89:M91"/>
    <mergeCell ref="L92:L93"/>
    <mergeCell ref="M92:M93"/>
    <mergeCell ref="A140:A144"/>
    <mergeCell ref="B140:B144"/>
    <mergeCell ref="C140:C144"/>
  </mergeCells>
  <phoneticPr fontId="0" type="noConversion"/>
  <pageMargins left="0.15748031496062992" right="0.15748031496062992" top="0.19" bottom="0.17" header="0.15748031496062992" footer="0.17"/>
  <pageSetup paperSize="9" scale="60" fitToHeight="0" orientation="landscape" r:id="rId1"/>
  <headerFooter alignWithMargins="0"/>
  <rowBreaks count="5" manualBreakCount="5">
    <brk id="51" max="12" man="1"/>
    <brk id="93" max="12" man="1"/>
    <brk id="117" max="12" man="1"/>
    <brk id="159" max="12" man="1"/>
    <brk id="18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F13" sqref="F13:M13"/>
    </sheetView>
  </sheetViews>
  <sheetFormatPr defaultColWidth="9.140625" defaultRowHeight="15.75" x14ac:dyDescent="0.25"/>
  <cols>
    <col min="1" max="1" width="4.140625" style="1" customWidth="1"/>
    <col min="2" max="2" width="9.140625" style="1"/>
    <col min="3" max="3" width="8.140625" style="1" customWidth="1"/>
    <col min="4" max="4" width="94.140625" style="1" customWidth="1"/>
    <col min="5" max="16384" width="9.140625" style="1"/>
  </cols>
  <sheetData>
    <row r="1" spans="1:14" s="25" customFormat="1" x14ac:dyDescent="0.25">
      <c r="D1" s="201" t="s">
        <v>244</v>
      </c>
      <c r="E1" s="201"/>
      <c r="F1" s="201"/>
      <c r="G1" s="201"/>
    </row>
    <row r="2" spans="1:14" s="25" customFormat="1" x14ac:dyDescent="0.25">
      <c r="D2" s="201" t="s">
        <v>275</v>
      </c>
      <c r="E2" s="201"/>
      <c r="F2" s="201"/>
      <c r="G2" s="201"/>
    </row>
    <row r="3" spans="1:14" s="25" customFormat="1" x14ac:dyDescent="0.25">
      <c r="A3" s="24"/>
      <c r="C3" s="26"/>
      <c r="D3" s="202" t="s">
        <v>200</v>
      </c>
      <c r="E3" s="202"/>
      <c r="F3" s="202"/>
      <c r="G3" s="202"/>
      <c r="H3" s="28"/>
      <c r="I3" s="47"/>
      <c r="J3" s="47"/>
      <c r="K3" s="47"/>
      <c r="L3" s="23"/>
      <c r="M3" s="23"/>
      <c r="N3" s="23"/>
    </row>
    <row r="4" spans="1:14" s="25" customFormat="1" x14ac:dyDescent="0.25">
      <c r="A4" s="24"/>
      <c r="C4" s="26"/>
      <c r="D4" s="202" t="s">
        <v>136</v>
      </c>
      <c r="E4" s="202"/>
      <c r="F4" s="202"/>
      <c r="G4" s="202"/>
      <c r="H4" s="28"/>
      <c r="I4" s="47"/>
      <c r="J4" s="47"/>
      <c r="K4" s="47"/>
      <c r="L4" s="23"/>
      <c r="M4" s="23"/>
      <c r="N4" s="23"/>
    </row>
    <row r="5" spans="1:14" s="25" customFormat="1" ht="15" customHeight="1" x14ac:dyDescent="0.25">
      <c r="A5" s="24"/>
      <c r="C5" s="26"/>
      <c r="D5" s="202" t="s">
        <v>29</v>
      </c>
      <c r="E5" s="202"/>
      <c r="F5" s="202"/>
      <c r="G5" s="202"/>
      <c r="H5" s="28"/>
      <c r="I5" s="47"/>
      <c r="J5" s="47"/>
      <c r="K5" s="47"/>
      <c r="L5" s="23"/>
      <c r="M5" s="23"/>
      <c r="N5" s="23"/>
    </row>
    <row r="6" spans="1:14" s="25" customFormat="1" ht="18" customHeight="1" x14ac:dyDescent="0.25">
      <c r="A6" s="24"/>
      <c r="C6" s="26"/>
      <c r="D6" s="203" t="s">
        <v>276</v>
      </c>
      <c r="E6" s="203"/>
      <c r="F6" s="203"/>
      <c r="G6" s="203"/>
      <c r="H6" s="28"/>
      <c r="I6" s="48"/>
      <c r="J6" s="48"/>
      <c r="K6" s="48"/>
      <c r="L6" s="23"/>
      <c r="M6" s="23"/>
      <c r="N6" s="23"/>
    </row>
    <row r="8" spans="1:14" x14ac:dyDescent="0.25">
      <c r="B8" s="22" t="s">
        <v>69</v>
      </c>
      <c r="C8" s="22"/>
      <c r="D8" s="27"/>
      <c r="E8" s="29"/>
      <c r="F8" s="114"/>
      <c r="G8" s="114"/>
      <c r="H8" s="114"/>
      <c r="I8" s="114"/>
      <c r="J8" s="114"/>
      <c r="K8" s="114"/>
      <c r="L8" s="114"/>
      <c r="M8" s="114"/>
    </row>
    <row r="9" spans="1:14" x14ac:dyDescent="0.25">
      <c r="F9" s="114"/>
      <c r="G9" s="114"/>
      <c r="H9" s="114"/>
      <c r="I9" s="114"/>
      <c r="J9" s="114"/>
      <c r="K9" s="114"/>
      <c r="L9" s="114"/>
      <c r="M9" s="114"/>
    </row>
    <row r="10" spans="1:14" x14ac:dyDescent="0.25">
      <c r="B10" s="30" t="s">
        <v>52</v>
      </c>
      <c r="C10" s="1" t="s">
        <v>53</v>
      </c>
      <c r="F10" s="115"/>
      <c r="G10" s="115"/>
      <c r="H10" s="115"/>
      <c r="I10" s="115"/>
      <c r="J10" s="115"/>
      <c r="K10" s="115"/>
      <c r="L10" s="115"/>
      <c r="M10" s="115"/>
    </row>
    <row r="11" spans="1:14" x14ac:dyDescent="0.25">
      <c r="B11" s="30" t="s">
        <v>10</v>
      </c>
      <c r="C11" s="1" t="s">
        <v>65</v>
      </c>
      <c r="F11" s="114"/>
      <c r="G11" s="114"/>
      <c r="H11" s="114"/>
      <c r="I11" s="114"/>
      <c r="J11" s="114"/>
      <c r="K11" s="114"/>
      <c r="L11" s="114"/>
      <c r="M11" s="114"/>
    </row>
    <row r="12" spans="1:14" ht="19.5" customHeight="1" x14ac:dyDescent="0.25">
      <c r="B12" s="30" t="s">
        <v>31</v>
      </c>
      <c r="C12" s="1" t="s">
        <v>54</v>
      </c>
      <c r="F12" s="115"/>
      <c r="G12" s="115"/>
      <c r="H12" s="115"/>
      <c r="I12" s="115"/>
      <c r="J12" s="115"/>
      <c r="K12" s="115"/>
      <c r="L12" s="115"/>
      <c r="M12" s="115"/>
    </row>
    <row r="13" spans="1:14" x14ac:dyDescent="0.25">
      <c r="B13" s="30" t="s">
        <v>47</v>
      </c>
      <c r="C13" s="1" t="s">
        <v>55</v>
      </c>
      <c r="F13" s="115"/>
      <c r="G13" s="115"/>
      <c r="H13" s="115"/>
      <c r="I13" s="115"/>
      <c r="J13" s="115"/>
      <c r="K13" s="115"/>
      <c r="L13" s="115"/>
      <c r="M13" s="115"/>
    </row>
    <row r="14" spans="1:14" x14ac:dyDescent="0.25">
      <c r="B14" s="30" t="s">
        <v>59</v>
      </c>
      <c r="C14" s="1" t="s">
        <v>56</v>
      </c>
      <c r="F14" s="115"/>
      <c r="G14" s="115"/>
      <c r="H14" s="115"/>
      <c r="I14" s="115"/>
      <c r="J14" s="115"/>
      <c r="K14" s="115"/>
      <c r="L14" s="115"/>
      <c r="M14" s="115"/>
    </row>
    <row r="15" spans="1:14" x14ac:dyDescent="0.25">
      <c r="B15" s="30" t="s">
        <v>60</v>
      </c>
      <c r="C15" s="1" t="s">
        <v>57</v>
      </c>
      <c r="F15" s="114"/>
      <c r="G15" s="114"/>
      <c r="H15" s="114"/>
      <c r="I15" s="114"/>
      <c r="J15" s="114"/>
      <c r="K15" s="114"/>
      <c r="L15" s="114"/>
      <c r="M15" s="114"/>
    </row>
    <row r="16" spans="1:14" x14ac:dyDescent="0.25">
      <c r="B16" s="30" t="s">
        <v>61</v>
      </c>
      <c r="C16" s="1" t="s">
        <v>68</v>
      </c>
    </row>
    <row r="17" spans="2:4" x14ac:dyDescent="0.25">
      <c r="B17" s="30" t="s">
        <v>62</v>
      </c>
      <c r="C17" s="1" t="s">
        <v>58</v>
      </c>
    </row>
    <row r="18" spans="2:4" x14ac:dyDescent="0.25">
      <c r="B18" s="30" t="s">
        <v>63</v>
      </c>
      <c r="C18" s="1" t="s">
        <v>66</v>
      </c>
    </row>
    <row r="19" spans="2:4" x14ac:dyDescent="0.25">
      <c r="B19" s="30" t="s">
        <v>64</v>
      </c>
      <c r="C19" s="1" t="s">
        <v>67</v>
      </c>
    </row>
    <row r="21" spans="2:4" x14ac:dyDescent="0.25">
      <c r="B21" s="22" t="s">
        <v>119</v>
      </c>
    </row>
    <row r="23" spans="2:4" ht="57" customHeight="1" x14ac:dyDescent="0.25">
      <c r="B23" s="61" t="s">
        <v>260</v>
      </c>
      <c r="C23" s="61" t="s">
        <v>161</v>
      </c>
      <c r="D23" s="61" t="s">
        <v>201</v>
      </c>
    </row>
    <row r="24" spans="2:4" x14ac:dyDescent="0.25">
      <c r="B24" s="98">
        <v>234</v>
      </c>
      <c r="C24" s="60">
        <v>1</v>
      </c>
      <c r="D24" s="100" t="s">
        <v>202</v>
      </c>
    </row>
    <row r="25" spans="2:4" x14ac:dyDescent="0.25">
      <c r="B25" s="98">
        <v>235</v>
      </c>
      <c r="C25" s="60">
        <v>2</v>
      </c>
      <c r="D25" s="100" t="s">
        <v>203</v>
      </c>
    </row>
    <row r="26" spans="2:4" x14ac:dyDescent="0.25">
      <c r="B26" s="98">
        <v>237</v>
      </c>
      <c r="C26" s="60">
        <v>3</v>
      </c>
      <c r="D26" s="100" t="s">
        <v>204</v>
      </c>
    </row>
    <row r="27" spans="2:4" x14ac:dyDescent="0.25">
      <c r="B27" s="98">
        <v>238</v>
      </c>
      <c r="C27" s="60">
        <v>4</v>
      </c>
      <c r="D27" s="100" t="s">
        <v>205</v>
      </c>
    </row>
    <row r="28" spans="2:4" x14ac:dyDescent="0.25">
      <c r="B28" s="98">
        <v>239</v>
      </c>
      <c r="C28" s="60">
        <v>5</v>
      </c>
      <c r="D28" s="100" t="s">
        <v>253</v>
      </c>
    </row>
    <row r="29" spans="2:4" x14ac:dyDescent="0.25">
      <c r="B29" s="98">
        <v>243</v>
      </c>
      <c r="C29" s="60">
        <v>6</v>
      </c>
      <c r="D29" s="100" t="s">
        <v>206</v>
      </c>
    </row>
    <row r="30" spans="2:4" x14ac:dyDescent="0.25">
      <c r="B30" s="98">
        <v>244</v>
      </c>
      <c r="C30" s="60">
        <v>7</v>
      </c>
      <c r="D30" s="100" t="s">
        <v>207</v>
      </c>
    </row>
    <row r="31" spans="2:4" x14ac:dyDescent="0.25">
      <c r="B31" s="98">
        <v>245</v>
      </c>
      <c r="C31" s="60">
        <v>8</v>
      </c>
      <c r="D31" s="100" t="s">
        <v>208</v>
      </c>
    </row>
    <row r="32" spans="2:4" x14ac:dyDescent="0.25">
      <c r="B32" s="98">
        <v>248</v>
      </c>
      <c r="C32" s="60">
        <v>9</v>
      </c>
      <c r="D32" s="100" t="s">
        <v>254</v>
      </c>
    </row>
    <row r="33" spans="2:4" x14ac:dyDescent="0.25">
      <c r="B33" s="98">
        <v>249</v>
      </c>
      <c r="C33" s="60">
        <v>10</v>
      </c>
      <c r="D33" s="100" t="s">
        <v>255</v>
      </c>
    </row>
    <row r="34" spans="2:4" x14ac:dyDescent="0.25">
      <c r="B34" s="98">
        <v>250</v>
      </c>
      <c r="C34" s="60">
        <v>11</v>
      </c>
      <c r="D34" s="100" t="s">
        <v>256</v>
      </c>
    </row>
    <row r="35" spans="2:4" x14ac:dyDescent="0.25">
      <c r="B35" s="98">
        <v>251</v>
      </c>
      <c r="C35" s="60">
        <v>12</v>
      </c>
      <c r="D35" s="100" t="s">
        <v>257</v>
      </c>
    </row>
    <row r="36" spans="2:4" x14ac:dyDescent="0.25">
      <c r="B36" s="98">
        <v>254</v>
      </c>
      <c r="C36" s="60">
        <v>13</v>
      </c>
      <c r="D36" s="100" t="s">
        <v>258</v>
      </c>
    </row>
    <row r="37" spans="2:4" x14ac:dyDescent="0.25">
      <c r="B37" s="98">
        <v>258</v>
      </c>
      <c r="C37" s="60">
        <v>14</v>
      </c>
      <c r="D37" s="100" t="s">
        <v>259</v>
      </c>
    </row>
    <row r="39" spans="2:4" ht="42" customHeight="1" x14ac:dyDescent="0.25">
      <c r="B39" s="200" t="s">
        <v>264</v>
      </c>
      <c r="C39" s="200"/>
      <c r="D39" s="200"/>
    </row>
    <row r="41" spans="2:4" ht="57" customHeight="1" x14ac:dyDescent="0.25">
      <c r="B41" s="61" t="s">
        <v>260</v>
      </c>
      <c r="C41" s="61" t="s">
        <v>161</v>
      </c>
      <c r="D41" s="61" t="s">
        <v>201</v>
      </c>
    </row>
    <row r="42" spans="2:4" x14ac:dyDescent="0.25">
      <c r="B42" s="101">
        <v>237</v>
      </c>
      <c r="C42" s="98">
        <v>1</v>
      </c>
      <c r="D42" s="100" t="s">
        <v>261</v>
      </c>
    </row>
    <row r="43" spans="2:4" x14ac:dyDescent="0.25">
      <c r="B43" s="101">
        <v>248</v>
      </c>
      <c r="C43" s="98">
        <v>2</v>
      </c>
      <c r="D43" s="100" t="s">
        <v>262</v>
      </c>
    </row>
    <row r="44" spans="2:4" x14ac:dyDescent="0.25">
      <c r="B44" s="101">
        <v>250</v>
      </c>
      <c r="C44" s="98">
        <v>3</v>
      </c>
      <c r="D44" s="100" t="s">
        <v>263</v>
      </c>
    </row>
  </sheetData>
  <mergeCells count="15">
    <mergeCell ref="B39:D39"/>
    <mergeCell ref="F13:M13"/>
    <mergeCell ref="F14:M14"/>
    <mergeCell ref="F15:M15"/>
    <mergeCell ref="D1:G1"/>
    <mergeCell ref="D2:G2"/>
    <mergeCell ref="D3:G3"/>
    <mergeCell ref="D4:G4"/>
    <mergeCell ref="D5:G5"/>
    <mergeCell ref="D6:G6"/>
    <mergeCell ref="F8:M8"/>
    <mergeCell ref="F9:M9"/>
    <mergeCell ref="F10:M10"/>
    <mergeCell ref="F11:M11"/>
    <mergeCell ref="F12:M12"/>
  </mergeCells>
  <pageMargins left="0.25" right="0.17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G10" sqref="G10"/>
    </sheetView>
  </sheetViews>
  <sheetFormatPr defaultRowHeight="12.75" x14ac:dyDescent="0.2"/>
  <cols>
    <col min="1" max="1" width="0.85546875" customWidth="1"/>
    <col min="2" max="2" width="6.7109375" customWidth="1"/>
    <col min="3" max="4" width="26.28515625" customWidth="1"/>
    <col min="5" max="5" width="26.42578125" customWidth="1"/>
    <col min="6" max="6" width="20.140625" customWidth="1"/>
    <col min="7" max="7" width="16.7109375" customWidth="1"/>
  </cols>
  <sheetData>
    <row r="1" spans="1:14" s="25" customFormat="1" ht="15.75" x14ac:dyDescent="0.25">
      <c r="D1" s="201" t="s">
        <v>213</v>
      </c>
      <c r="E1" s="201"/>
      <c r="F1" s="201"/>
      <c r="G1" s="201"/>
    </row>
    <row r="2" spans="1:14" s="25" customFormat="1" ht="15.75" x14ac:dyDescent="0.25">
      <c r="D2" s="201" t="s">
        <v>277</v>
      </c>
      <c r="E2" s="201"/>
      <c r="F2" s="201"/>
      <c r="G2" s="201"/>
    </row>
    <row r="3" spans="1:14" s="25" customFormat="1" ht="15.75" x14ac:dyDescent="0.25">
      <c r="A3" s="24"/>
      <c r="C3" s="26"/>
      <c r="D3" s="202" t="s">
        <v>252</v>
      </c>
      <c r="E3" s="202"/>
      <c r="F3" s="202"/>
      <c r="G3" s="202"/>
      <c r="H3" s="28"/>
      <c r="I3" s="47"/>
      <c r="J3" s="47"/>
      <c r="K3" s="47"/>
      <c r="L3" s="23"/>
      <c r="M3" s="23"/>
      <c r="N3" s="23"/>
    </row>
    <row r="4" spans="1:14" s="25" customFormat="1" ht="15.75" x14ac:dyDescent="0.25">
      <c r="A4" s="24"/>
      <c r="C4" s="26"/>
      <c r="D4" s="202" t="s">
        <v>136</v>
      </c>
      <c r="E4" s="202"/>
      <c r="F4" s="202"/>
      <c r="G4" s="202"/>
      <c r="H4" s="28"/>
      <c r="I4" s="47"/>
      <c r="J4" s="47"/>
      <c r="K4" s="47"/>
      <c r="L4" s="23"/>
      <c r="M4" s="23"/>
      <c r="N4" s="23"/>
    </row>
    <row r="5" spans="1:14" s="25" customFormat="1" ht="15" customHeight="1" x14ac:dyDescent="0.25">
      <c r="A5" s="24"/>
      <c r="C5" s="26"/>
      <c r="D5" s="202" t="s">
        <v>29</v>
      </c>
      <c r="E5" s="202"/>
      <c r="F5" s="202"/>
      <c r="G5" s="202"/>
      <c r="H5" s="28"/>
      <c r="I5" s="47"/>
      <c r="J5" s="47"/>
      <c r="K5" s="47"/>
      <c r="L5" s="23"/>
      <c r="M5" s="23"/>
      <c r="N5" s="23"/>
    </row>
    <row r="6" spans="1:14" s="25" customFormat="1" ht="18" customHeight="1" x14ac:dyDescent="0.25">
      <c r="A6" s="24"/>
      <c r="C6" s="26"/>
      <c r="D6" s="203" t="s">
        <v>276</v>
      </c>
      <c r="E6" s="203"/>
      <c r="F6" s="203"/>
      <c r="G6" s="203"/>
      <c r="H6" s="28"/>
      <c r="I6" s="48"/>
      <c r="J6" s="48"/>
      <c r="K6" s="48"/>
      <c r="L6" s="23"/>
      <c r="M6" s="23"/>
      <c r="N6" s="23"/>
    </row>
    <row r="7" spans="1:14" s="41" customFormat="1" ht="50.25" customHeight="1" x14ac:dyDescent="0.2">
      <c r="A7" s="40"/>
      <c r="B7" s="204" t="s">
        <v>120</v>
      </c>
      <c r="C7" s="204"/>
      <c r="D7" s="204"/>
      <c r="E7" s="204"/>
      <c r="F7" s="204"/>
      <c r="G7" s="204"/>
    </row>
    <row r="8" spans="1:14" s="41" customFormat="1" ht="15" x14ac:dyDescent="0.2"/>
    <row r="9" spans="1:14" s="41" customFormat="1" ht="51" x14ac:dyDescent="0.2">
      <c r="B9" s="42" t="s">
        <v>114</v>
      </c>
      <c r="C9" s="42" t="s">
        <v>115</v>
      </c>
      <c r="D9" s="42" t="s">
        <v>116</v>
      </c>
      <c r="E9" s="42" t="s">
        <v>117</v>
      </c>
      <c r="F9" s="42" t="s">
        <v>118</v>
      </c>
      <c r="G9" s="42" t="s">
        <v>126</v>
      </c>
    </row>
    <row r="10" spans="1:14" s="41" customFormat="1" ht="15" x14ac:dyDescent="0.2">
      <c r="B10" s="43">
        <v>1</v>
      </c>
      <c r="C10" s="43" t="s">
        <v>70</v>
      </c>
      <c r="D10" s="43" t="s">
        <v>71</v>
      </c>
      <c r="E10" s="43" t="s">
        <v>72</v>
      </c>
      <c r="F10" s="43" t="s">
        <v>73</v>
      </c>
      <c r="G10" s="44">
        <v>44192</v>
      </c>
    </row>
    <row r="11" spans="1:14" s="41" customFormat="1" ht="15" x14ac:dyDescent="0.2">
      <c r="B11" s="43">
        <v>2</v>
      </c>
      <c r="C11" s="43" t="s">
        <v>74</v>
      </c>
      <c r="D11" s="43" t="s">
        <v>71</v>
      </c>
      <c r="E11" s="43" t="s">
        <v>72</v>
      </c>
      <c r="F11" s="43" t="s">
        <v>73</v>
      </c>
      <c r="G11" s="44">
        <v>44248</v>
      </c>
    </row>
    <row r="12" spans="1:14" s="41" customFormat="1" ht="15" x14ac:dyDescent="0.2">
      <c r="B12" s="43">
        <f>B11+1</f>
        <v>3</v>
      </c>
      <c r="C12" s="43" t="s">
        <v>75</v>
      </c>
      <c r="D12" s="43" t="s">
        <v>71</v>
      </c>
      <c r="E12" s="43" t="s">
        <v>76</v>
      </c>
      <c r="F12" s="43" t="s">
        <v>73</v>
      </c>
      <c r="G12" s="44">
        <v>44016</v>
      </c>
    </row>
    <row r="13" spans="1:14" s="41" customFormat="1" ht="25.5" x14ac:dyDescent="0.2">
      <c r="B13" s="43">
        <f t="shared" ref="B13:B48" si="0">B12+1</f>
        <v>4</v>
      </c>
      <c r="C13" s="43" t="s">
        <v>77</v>
      </c>
      <c r="D13" s="43" t="s">
        <v>71</v>
      </c>
      <c r="E13" s="43" t="s">
        <v>78</v>
      </c>
      <c r="F13" s="43" t="s">
        <v>73</v>
      </c>
      <c r="G13" s="44">
        <v>44360</v>
      </c>
    </row>
    <row r="14" spans="1:14" s="41" customFormat="1" ht="25.5" x14ac:dyDescent="0.2">
      <c r="B14" s="43">
        <f t="shared" si="0"/>
        <v>5</v>
      </c>
      <c r="C14" s="43" t="s">
        <v>79</v>
      </c>
      <c r="D14" s="43" t="s">
        <v>71</v>
      </c>
      <c r="E14" s="43" t="s">
        <v>80</v>
      </c>
      <c r="F14" s="43" t="s">
        <v>73</v>
      </c>
      <c r="G14" s="44">
        <v>44654</v>
      </c>
    </row>
    <row r="15" spans="1:14" s="41" customFormat="1" ht="25.5" x14ac:dyDescent="0.2">
      <c r="B15" s="43">
        <f t="shared" si="0"/>
        <v>6</v>
      </c>
      <c r="C15" s="43" t="s">
        <v>81</v>
      </c>
      <c r="D15" s="43" t="s">
        <v>71</v>
      </c>
      <c r="E15" s="43" t="s">
        <v>82</v>
      </c>
      <c r="F15" s="43" t="s">
        <v>73</v>
      </c>
      <c r="G15" s="44">
        <v>44872</v>
      </c>
    </row>
    <row r="16" spans="1:14" s="41" customFormat="1" ht="15" x14ac:dyDescent="0.2">
      <c r="B16" s="43">
        <f t="shared" si="0"/>
        <v>7</v>
      </c>
      <c r="C16" s="43" t="s">
        <v>83</v>
      </c>
      <c r="D16" s="43" t="s">
        <v>71</v>
      </c>
      <c r="E16" s="43" t="s">
        <v>84</v>
      </c>
      <c r="F16" s="43" t="s">
        <v>73</v>
      </c>
      <c r="G16" s="44">
        <v>44435</v>
      </c>
    </row>
    <row r="17" spans="2:7" s="41" customFormat="1" ht="25.5" x14ac:dyDescent="0.2">
      <c r="B17" s="43">
        <f t="shared" si="0"/>
        <v>8</v>
      </c>
      <c r="C17" s="43" t="s">
        <v>85</v>
      </c>
      <c r="D17" s="43" t="s">
        <v>71</v>
      </c>
      <c r="E17" s="43" t="s">
        <v>86</v>
      </c>
      <c r="F17" s="43" t="s">
        <v>73</v>
      </c>
      <c r="G17" s="44">
        <v>44090</v>
      </c>
    </row>
    <row r="18" spans="2:7" s="41" customFormat="1" ht="25.5" x14ac:dyDescent="0.2">
      <c r="B18" s="43">
        <f t="shared" si="0"/>
        <v>9</v>
      </c>
      <c r="C18" s="43" t="s">
        <v>79</v>
      </c>
      <c r="D18" s="43" t="s">
        <v>71</v>
      </c>
      <c r="E18" s="43" t="s">
        <v>80</v>
      </c>
      <c r="F18" s="43" t="s">
        <v>73</v>
      </c>
      <c r="G18" s="44">
        <v>44073</v>
      </c>
    </row>
    <row r="19" spans="2:7" s="41" customFormat="1" ht="15" x14ac:dyDescent="0.2">
      <c r="B19" s="43">
        <f t="shared" si="0"/>
        <v>10</v>
      </c>
      <c r="C19" s="43" t="s">
        <v>87</v>
      </c>
      <c r="D19" s="43" t="s">
        <v>71</v>
      </c>
      <c r="E19" s="43" t="s">
        <v>88</v>
      </c>
      <c r="F19" s="43" t="s">
        <v>73</v>
      </c>
      <c r="G19" s="44">
        <v>45654</v>
      </c>
    </row>
    <row r="20" spans="2:7" s="41" customFormat="1" ht="15" x14ac:dyDescent="0.2">
      <c r="B20" s="43">
        <f t="shared" si="0"/>
        <v>11</v>
      </c>
      <c r="C20" s="43" t="s">
        <v>87</v>
      </c>
      <c r="D20" s="43" t="s">
        <v>71</v>
      </c>
      <c r="E20" s="43" t="s">
        <v>88</v>
      </c>
      <c r="F20" s="43" t="s">
        <v>73</v>
      </c>
      <c r="G20" s="44">
        <v>45655</v>
      </c>
    </row>
    <row r="21" spans="2:7" s="41" customFormat="1" ht="15" x14ac:dyDescent="0.2">
      <c r="B21" s="43">
        <f t="shared" si="0"/>
        <v>12</v>
      </c>
      <c r="C21" s="43" t="s">
        <v>87</v>
      </c>
      <c r="D21" s="43" t="s">
        <v>71</v>
      </c>
      <c r="E21" s="43" t="s">
        <v>88</v>
      </c>
      <c r="F21" s="43" t="s">
        <v>73</v>
      </c>
      <c r="G21" s="44">
        <v>45656</v>
      </c>
    </row>
    <row r="22" spans="2:7" s="41" customFormat="1" ht="15" x14ac:dyDescent="0.2">
      <c r="B22" s="43">
        <f t="shared" si="0"/>
        <v>13</v>
      </c>
      <c r="C22" s="43" t="s">
        <v>87</v>
      </c>
      <c r="D22" s="43" t="s">
        <v>71</v>
      </c>
      <c r="E22" s="43" t="s">
        <v>88</v>
      </c>
      <c r="F22" s="43" t="s">
        <v>73</v>
      </c>
      <c r="G22" s="44">
        <v>45657</v>
      </c>
    </row>
    <row r="23" spans="2:7" s="41" customFormat="1" ht="15" x14ac:dyDescent="0.2">
      <c r="B23" s="43">
        <f t="shared" si="0"/>
        <v>14</v>
      </c>
      <c r="C23" s="43" t="s">
        <v>87</v>
      </c>
      <c r="D23" s="43" t="s">
        <v>71</v>
      </c>
      <c r="E23" s="43" t="s">
        <v>88</v>
      </c>
      <c r="F23" s="43" t="s">
        <v>73</v>
      </c>
      <c r="G23" s="44">
        <v>45658</v>
      </c>
    </row>
    <row r="24" spans="2:7" s="41" customFormat="1" ht="15" x14ac:dyDescent="0.2">
      <c r="B24" s="43">
        <f t="shared" si="0"/>
        <v>15</v>
      </c>
      <c r="C24" s="43" t="s">
        <v>87</v>
      </c>
      <c r="D24" s="43" t="s">
        <v>71</v>
      </c>
      <c r="E24" s="43" t="s">
        <v>88</v>
      </c>
      <c r="F24" s="43" t="s">
        <v>73</v>
      </c>
      <c r="G24" s="44">
        <v>45659</v>
      </c>
    </row>
    <row r="25" spans="2:7" s="41" customFormat="1" ht="15" x14ac:dyDescent="0.2">
      <c r="B25" s="43">
        <f t="shared" si="0"/>
        <v>16</v>
      </c>
      <c r="C25" s="43" t="s">
        <v>87</v>
      </c>
      <c r="D25" s="43" t="s">
        <v>71</v>
      </c>
      <c r="E25" s="43" t="s">
        <v>88</v>
      </c>
      <c r="F25" s="43" t="s">
        <v>73</v>
      </c>
      <c r="G25" s="44">
        <v>45660</v>
      </c>
    </row>
    <row r="26" spans="2:7" s="41" customFormat="1" ht="15" x14ac:dyDescent="0.2">
      <c r="B26" s="43">
        <f t="shared" si="0"/>
        <v>17</v>
      </c>
      <c r="C26" s="43" t="s">
        <v>87</v>
      </c>
      <c r="D26" s="43" t="s">
        <v>71</v>
      </c>
      <c r="E26" s="43" t="s">
        <v>88</v>
      </c>
      <c r="F26" s="43" t="s">
        <v>73</v>
      </c>
      <c r="G26" s="44">
        <v>45661</v>
      </c>
    </row>
    <row r="27" spans="2:7" s="41" customFormat="1" ht="15" x14ac:dyDescent="0.2">
      <c r="B27" s="43">
        <f t="shared" si="0"/>
        <v>18</v>
      </c>
      <c r="C27" s="43" t="s">
        <v>87</v>
      </c>
      <c r="D27" s="43" t="s">
        <v>71</v>
      </c>
      <c r="E27" s="43" t="s">
        <v>88</v>
      </c>
      <c r="F27" s="43" t="s">
        <v>73</v>
      </c>
      <c r="G27" s="44">
        <v>45662</v>
      </c>
    </row>
    <row r="28" spans="2:7" s="41" customFormat="1" ht="15" x14ac:dyDescent="0.2">
      <c r="B28" s="43">
        <f t="shared" si="0"/>
        <v>19</v>
      </c>
      <c r="C28" s="43" t="s">
        <v>87</v>
      </c>
      <c r="D28" s="43" t="s">
        <v>71</v>
      </c>
      <c r="E28" s="43" t="s">
        <v>88</v>
      </c>
      <c r="F28" s="43" t="s">
        <v>73</v>
      </c>
      <c r="G28" s="44">
        <v>45663</v>
      </c>
    </row>
    <row r="29" spans="2:7" s="41" customFormat="1" ht="15" x14ac:dyDescent="0.2">
      <c r="B29" s="43">
        <f t="shared" si="0"/>
        <v>20</v>
      </c>
      <c r="C29" s="43" t="s">
        <v>87</v>
      </c>
      <c r="D29" s="43" t="s">
        <v>71</v>
      </c>
      <c r="E29" s="43" t="s">
        <v>88</v>
      </c>
      <c r="F29" s="43" t="s">
        <v>73</v>
      </c>
      <c r="G29" s="44">
        <v>45664</v>
      </c>
    </row>
    <row r="30" spans="2:7" s="41" customFormat="1" ht="15" x14ac:dyDescent="0.2">
      <c r="B30" s="43">
        <f t="shared" si="0"/>
        <v>21</v>
      </c>
      <c r="C30" s="43" t="s">
        <v>87</v>
      </c>
      <c r="D30" s="43" t="s">
        <v>71</v>
      </c>
      <c r="E30" s="43" t="s">
        <v>88</v>
      </c>
      <c r="F30" s="43" t="s">
        <v>73</v>
      </c>
      <c r="G30" s="44">
        <v>45665</v>
      </c>
    </row>
    <row r="31" spans="2:7" s="41" customFormat="1" ht="15" x14ac:dyDescent="0.2">
      <c r="B31" s="43">
        <f t="shared" si="0"/>
        <v>22</v>
      </c>
      <c r="C31" s="43" t="s">
        <v>87</v>
      </c>
      <c r="D31" s="43" t="s">
        <v>71</v>
      </c>
      <c r="E31" s="43" t="s">
        <v>88</v>
      </c>
      <c r="F31" s="43" t="s">
        <v>73</v>
      </c>
      <c r="G31" s="44">
        <v>45666</v>
      </c>
    </row>
    <row r="32" spans="2:7" s="41" customFormat="1" ht="15" x14ac:dyDescent="0.2">
      <c r="B32" s="43">
        <f t="shared" si="0"/>
        <v>23</v>
      </c>
      <c r="C32" s="43" t="s">
        <v>87</v>
      </c>
      <c r="D32" s="43" t="s">
        <v>71</v>
      </c>
      <c r="E32" s="43" t="s">
        <v>88</v>
      </c>
      <c r="F32" s="43" t="s">
        <v>73</v>
      </c>
      <c r="G32" s="44">
        <v>45667</v>
      </c>
    </row>
    <row r="33" spans="2:7" s="41" customFormat="1" ht="25.5" x14ac:dyDescent="0.2">
      <c r="B33" s="43">
        <f t="shared" si="0"/>
        <v>24</v>
      </c>
      <c r="C33" s="43" t="s">
        <v>89</v>
      </c>
      <c r="D33" s="43" t="s">
        <v>71</v>
      </c>
      <c r="E33" s="43" t="s">
        <v>90</v>
      </c>
      <c r="F33" s="43" t="s">
        <v>73</v>
      </c>
      <c r="G33" s="44">
        <v>44553</v>
      </c>
    </row>
    <row r="34" spans="2:7" s="41" customFormat="1" ht="25.5" x14ac:dyDescent="0.2">
      <c r="B34" s="43">
        <f t="shared" si="0"/>
        <v>25</v>
      </c>
      <c r="C34" s="43" t="s">
        <v>91</v>
      </c>
      <c r="D34" s="43" t="s">
        <v>71</v>
      </c>
      <c r="E34" s="43" t="s">
        <v>92</v>
      </c>
      <c r="F34" s="43" t="s">
        <v>73</v>
      </c>
      <c r="G34" s="44">
        <v>44430</v>
      </c>
    </row>
    <row r="35" spans="2:7" s="41" customFormat="1" ht="25.5" x14ac:dyDescent="0.2">
      <c r="B35" s="43">
        <f t="shared" si="0"/>
        <v>26</v>
      </c>
      <c r="C35" s="43" t="s">
        <v>93</v>
      </c>
      <c r="D35" s="43" t="s">
        <v>71</v>
      </c>
      <c r="E35" s="43" t="s">
        <v>94</v>
      </c>
      <c r="F35" s="43" t="s">
        <v>73</v>
      </c>
      <c r="G35" s="44">
        <v>44062</v>
      </c>
    </row>
    <row r="36" spans="2:7" s="41" customFormat="1" ht="25.5" x14ac:dyDescent="0.2">
      <c r="B36" s="43">
        <f t="shared" si="0"/>
        <v>27</v>
      </c>
      <c r="C36" s="43" t="s">
        <v>93</v>
      </c>
      <c r="D36" s="43" t="s">
        <v>71</v>
      </c>
      <c r="E36" s="43" t="s">
        <v>95</v>
      </c>
      <c r="F36" s="43" t="s">
        <v>73</v>
      </c>
      <c r="G36" s="44">
        <v>44050</v>
      </c>
    </row>
    <row r="37" spans="2:7" s="41" customFormat="1" ht="25.5" x14ac:dyDescent="0.2">
      <c r="B37" s="43">
        <f t="shared" si="0"/>
        <v>28</v>
      </c>
      <c r="C37" s="43" t="s">
        <v>93</v>
      </c>
      <c r="D37" s="43" t="s">
        <v>71</v>
      </c>
      <c r="E37" s="43" t="s">
        <v>95</v>
      </c>
      <c r="F37" s="43" t="s">
        <v>73</v>
      </c>
      <c r="G37" s="44">
        <v>44050</v>
      </c>
    </row>
    <row r="38" spans="2:7" s="41" customFormat="1" ht="25.5" x14ac:dyDescent="0.2">
      <c r="B38" s="43">
        <f t="shared" si="0"/>
        <v>29</v>
      </c>
      <c r="C38" s="43" t="s">
        <v>96</v>
      </c>
      <c r="D38" s="43" t="s">
        <v>71</v>
      </c>
      <c r="E38" s="43" t="s">
        <v>97</v>
      </c>
      <c r="F38" s="43" t="s">
        <v>73</v>
      </c>
      <c r="G38" s="44">
        <v>44399</v>
      </c>
    </row>
    <row r="39" spans="2:7" s="41" customFormat="1" ht="25.5" x14ac:dyDescent="0.2">
      <c r="B39" s="43">
        <f t="shared" si="0"/>
        <v>30</v>
      </c>
      <c r="C39" s="43" t="s">
        <v>98</v>
      </c>
      <c r="D39" s="43" t="s">
        <v>71</v>
      </c>
      <c r="E39" s="43" t="s">
        <v>99</v>
      </c>
      <c r="F39" s="43" t="s">
        <v>73</v>
      </c>
      <c r="G39" s="44">
        <v>44374</v>
      </c>
    </row>
    <row r="40" spans="2:7" s="41" customFormat="1" ht="25.5" x14ac:dyDescent="0.2">
      <c r="B40" s="43">
        <f t="shared" si="0"/>
        <v>31</v>
      </c>
      <c r="C40" s="43" t="s">
        <v>101</v>
      </c>
      <c r="D40" s="43" t="s">
        <v>71</v>
      </c>
      <c r="E40" s="43" t="s">
        <v>102</v>
      </c>
      <c r="F40" s="43" t="s">
        <v>73</v>
      </c>
      <c r="G40" s="44">
        <v>44344</v>
      </c>
    </row>
    <row r="41" spans="2:7" s="41" customFormat="1" ht="25.5" x14ac:dyDescent="0.2">
      <c r="B41" s="43">
        <f t="shared" si="0"/>
        <v>32</v>
      </c>
      <c r="C41" s="43" t="s">
        <v>103</v>
      </c>
      <c r="D41" s="43" t="s">
        <v>71</v>
      </c>
      <c r="E41" s="43" t="s">
        <v>104</v>
      </c>
      <c r="F41" s="43" t="s">
        <v>73</v>
      </c>
      <c r="G41" s="44">
        <v>44006</v>
      </c>
    </row>
    <row r="42" spans="2:7" s="41" customFormat="1" ht="25.5" x14ac:dyDescent="0.2">
      <c r="B42" s="43">
        <f t="shared" si="0"/>
        <v>33</v>
      </c>
      <c r="C42" s="43" t="s">
        <v>105</v>
      </c>
      <c r="D42" s="43" t="s">
        <v>71</v>
      </c>
      <c r="E42" s="43" t="s">
        <v>106</v>
      </c>
      <c r="F42" s="43" t="s">
        <v>73</v>
      </c>
      <c r="G42" s="44">
        <v>44280</v>
      </c>
    </row>
    <row r="43" spans="2:7" s="41" customFormat="1" ht="15" x14ac:dyDescent="0.2">
      <c r="B43" s="43">
        <f t="shared" si="0"/>
        <v>34</v>
      </c>
      <c r="C43" s="43" t="s">
        <v>107</v>
      </c>
      <c r="D43" s="43" t="s">
        <v>71</v>
      </c>
      <c r="E43" s="43" t="s">
        <v>108</v>
      </c>
      <c r="F43" s="43" t="s">
        <v>73</v>
      </c>
      <c r="G43" s="44">
        <v>44089</v>
      </c>
    </row>
    <row r="44" spans="2:7" s="41" customFormat="1" ht="25.5" x14ac:dyDescent="0.2">
      <c r="B44" s="43">
        <f t="shared" si="0"/>
        <v>35</v>
      </c>
      <c r="C44" s="43" t="s">
        <v>109</v>
      </c>
      <c r="D44" s="43" t="s">
        <v>71</v>
      </c>
      <c r="E44" s="43" t="s">
        <v>110</v>
      </c>
      <c r="F44" s="43" t="s">
        <v>73</v>
      </c>
      <c r="G44" s="44">
        <v>44242</v>
      </c>
    </row>
    <row r="45" spans="2:7" s="41" customFormat="1" ht="15" x14ac:dyDescent="0.2">
      <c r="B45" s="43">
        <f t="shared" si="0"/>
        <v>36</v>
      </c>
      <c r="C45" s="43" t="s">
        <v>111</v>
      </c>
      <c r="D45" s="43" t="s">
        <v>71</v>
      </c>
      <c r="E45" s="43" t="s">
        <v>100</v>
      </c>
      <c r="F45" s="43" t="s">
        <v>73</v>
      </c>
      <c r="G45" s="44">
        <v>44239</v>
      </c>
    </row>
    <row r="46" spans="2:7" s="41" customFormat="1" ht="15" x14ac:dyDescent="0.2">
      <c r="B46" s="43">
        <f t="shared" si="0"/>
        <v>37</v>
      </c>
      <c r="C46" s="43" t="s">
        <v>112</v>
      </c>
      <c r="D46" s="43" t="s">
        <v>71</v>
      </c>
      <c r="E46" s="43" t="s">
        <v>76</v>
      </c>
      <c r="F46" s="43" t="s">
        <v>73</v>
      </c>
      <c r="G46" s="44">
        <v>44214</v>
      </c>
    </row>
    <row r="47" spans="2:7" s="41" customFormat="1" ht="15" x14ac:dyDescent="0.2">
      <c r="B47" s="43">
        <f t="shared" si="0"/>
        <v>38</v>
      </c>
      <c r="C47" s="43" t="s">
        <v>111</v>
      </c>
      <c r="D47" s="43" t="s">
        <v>71</v>
      </c>
      <c r="E47" s="43" t="s">
        <v>100</v>
      </c>
      <c r="F47" s="43" t="s">
        <v>73</v>
      </c>
      <c r="G47" s="44">
        <v>44211</v>
      </c>
    </row>
    <row r="48" spans="2:7" s="41" customFormat="1" ht="25.5" x14ac:dyDescent="0.2">
      <c r="B48" s="43">
        <f t="shared" si="0"/>
        <v>39</v>
      </c>
      <c r="C48" s="43" t="s">
        <v>113</v>
      </c>
      <c r="D48" s="43" t="s">
        <v>71</v>
      </c>
      <c r="E48" s="43" t="s">
        <v>88</v>
      </c>
      <c r="F48" s="43" t="s">
        <v>73</v>
      </c>
      <c r="G48" s="44">
        <v>44206</v>
      </c>
    </row>
    <row r="49" spans="2:7" ht="38.25" x14ac:dyDescent="0.2">
      <c r="B49" s="43">
        <v>40</v>
      </c>
      <c r="C49" s="43" t="s">
        <v>248</v>
      </c>
      <c r="D49" s="43" t="s">
        <v>71</v>
      </c>
      <c r="E49" s="43" t="s">
        <v>247</v>
      </c>
      <c r="F49" s="43" t="s">
        <v>73</v>
      </c>
      <c r="G49" s="44">
        <v>44196</v>
      </c>
    </row>
  </sheetData>
  <mergeCells count="7">
    <mergeCell ref="B7:G7"/>
    <mergeCell ref="D1:G1"/>
    <mergeCell ref="D2:G2"/>
    <mergeCell ref="D3:G3"/>
    <mergeCell ref="D4:G4"/>
    <mergeCell ref="D5:G5"/>
    <mergeCell ref="D6:G6"/>
  </mergeCells>
  <pageMargins left="0.15748031496062992" right="0.15748031496062992" top="0.23" bottom="0.21" header="0.17" footer="0.17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2</vt:lpstr>
      <vt:lpstr>Приложение 3</vt:lpstr>
      <vt:lpstr>Приложение 4</vt:lpstr>
      <vt:lpstr>Приложение №6</vt:lpstr>
      <vt:lpstr>Приложение №7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2020-06-09T10:14:59Z</cp:lastPrinted>
  <dcterms:created xsi:type="dcterms:W3CDTF">1996-10-08T23:32:33Z</dcterms:created>
  <dcterms:modified xsi:type="dcterms:W3CDTF">2020-06-18T12:19:47Z</dcterms:modified>
</cp:coreProperties>
</file>