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6'!$A$1:$O$135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1" l="1"/>
  <c r="H115" i="1"/>
  <c r="H109" i="1"/>
  <c r="H107" i="1" s="1"/>
  <c r="H110" i="1"/>
  <c r="H108" i="1"/>
  <c r="E62" i="1"/>
  <c r="E58" i="1"/>
  <c r="H59" i="1"/>
  <c r="H60" i="1"/>
  <c r="H58" i="1"/>
  <c r="M67" i="1"/>
  <c r="M66" i="1"/>
  <c r="K58" i="1"/>
  <c r="E14" i="1"/>
  <c r="H37" i="1"/>
  <c r="M20" i="1"/>
  <c r="N6" i="1"/>
  <c r="M6" i="1"/>
  <c r="H6" i="1"/>
  <c r="J37" i="1" l="1"/>
  <c r="J35" i="1" s="1"/>
  <c r="K37" i="1"/>
  <c r="K35" i="1" s="1"/>
  <c r="L37" i="1"/>
  <c r="L35" i="1" s="1"/>
  <c r="I37" i="1"/>
  <c r="H34" i="1"/>
  <c r="H33" i="1"/>
  <c r="H32" i="1"/>
  <c r="M31" i="1"/>
  <c r="L31" i="1"/>
  <c r="K31" i="1"/>
  <c r="E31" i="1" s="1"/>
  <c r="J31" i="1"/>
  <c r="I36" i="1"/>
  <c r="J36" i="1"/>
  <c r="K36" i="1"/>
  <c r="L36" i="1"/>
  <c r="M36" i="1"/>
  <c r="M37" i="1"/>
  <c r="M35" i="1" s="1"/>
  <c r="I38" i="1"/>
  <c r="J38" i="1"/>
  <c r="K38" i="1"/>
  <c r="L38" i="1"/>
  <c r="M38" i="1"/>
  <c r="I35" i="1" l="1"/>
  <c r="H31" i="1"/>
  <c r="K60" i="1"/>
  <c r="K64" i="1"/>
  <c r="H16" i="1" l="1"/>
  <c r="J116" i="1" l="1"/>
  <c r="K116" i="1"/>
  <c r="L116" i="1"/>
  <c r="M116" i="1"/>
  <c r="J117" i="1"/>
  <c r="K117" i="1"/>
  <c r="L117" i="1"/>
  <c r="M117" i="1"/>
  <c r="J118" i="1"/>
  <c r="K118" i="1"/>
  <c r="L118" i="1"/>
  <c r="M118" i="1"/>
  <c r="I118" i="1"/>
  <c r="I117" i="1"/>
  <c r="I116" i="1"/>
  <c r="J133" i="1"/>
  <c r="K133" i="1"/>
  <c r="L133" i="1"/>
  <c r="M133" i="1"/>
  <c r="J134" i="1"/>
  <c r="K134" i="1"/>
  <c r="L134" i="1"/>
  <c r="M134" i="1"/>
  <c r="J135" i="1"/>
  <c r="K135" i="1"/>
  <c r="L135" i="1"/>
  <c r="M135" i="1"/>
  <c r="I134" i="1"/>
  <c r="I135" i="1"/>
  <c r="I133" i="1"/>
  <c r="H131" i="1"/>
  <c r="H129" i="1"/>
  <c r="M128" i="1"/>
  <c r="L128" i="1"/>
  <c r="K128" i="1"/>
  <c r="J128" i="1"/>
  <c r="I128" i="1"/>
  <c r="H127" i="1"/>
  <c r="H125" i="1"/>
  <c r="H124" i="1" s="1"/>
  <c r="M124" i="1"/>
  <c r="L124" i="1"/>
  <c r="K124" i="1"/>
  <c r="J124" i="1"/>
  <c r="I124" i="1"/>
  <c r="L132" i="1" l="1"/>
  <c r="H135" i="1"/>
  <c r="K132" i="1"/>
  <c r="H128" i="1"/>
  <c r="H133" i="1"/>
  <c r="M132" i="1"/>
  <c r="J132" i="1"/>
  <c r="H134" i="1"/>
  <c r="I132" i="1"/>
  <c r="I20" i="1"/>
  <c r="J20" i="1"/>
  <c r="K20" i="1"/>
  <c r="L20" i="1"/>
  <c r="I19" i="1"/>
  <c r="J19" i="1"/>
  <c r="K19" i="1"/>
  <c r="L19" i="1"/>
  <c r="M19" i="1"/>
  <c r="H15" i="1"/>
  <c r="M14" i="1"/>
  <c r="L14" i="1"/>
  <c r="I14" i="1"/>
  <c r="H132" i="1" l="1"/>
  <c r="H14" i="1"/>
  <c r="I62" i="1"/>
  <c r="I58" i="1"/>
  <c r="J115" i="1" l="1"/>
  <c r="L115" i="1"/>
  <c r="M115" i="1"/>
  <c r="K115" i="1" l="1"/>
  <c r="M107" i="1"/>
  <c r="L107" i="1"/>
  <c r="K107" i="1"/>
  <c r="J107" i="1"/>
  <c r="I107" i="1"/>
  <c r="I111" i="1"/>
  <c r="J111" i="1"/>
  <c r="K111" i="1"/>
  <c r="L111" i="1"/>
  <c r="M111" i="1"/>
  <c r="H112" i="1"/>
  <c r="H114" i="1"/>
  <c r="H111" i="1" l="1"/>
  <c r="L68" i="1"/>
  <c r="H64" i="1"/>
  <c r="M10" i="1"/>
  <c r="L10" i="1"/>
  <c r="K10" i="1"/>
  <c r="J10" i="1"/>
  <c r="I10" i="1"/>
  <c r="H117" i="1" l="1"/>
  <c r="M68" i="1" l="1"/>
  <c r="H12" i="1" l="1"/>
  <c r="H11" i="1"/>
  <c r="H8" i="1"/>
  <c r="H9" i="1"/>
  <c r="H7" i="1"/>
  <c r="I6" i="1"/>
  <c r="J6" i="1"/>
  <c r="K6" i="1"/>
  <c r="L6" i="1"/>
  <c r="H19" i="1" l="1"/>
  <c r="H20" i="1"/>
  <c r="H10" i="1"/>
  <c r="E27" i="1"/>
  <c r="H30" i="1" l="1"/>
  <c r="H38" i="1" s="1"/>
  <c r="H29" i="1"/>
  <c r="H28" i="1"/>
  <c r="H36" i="1" s="1"/>
  <c r="M27" i="1"/>
  <c r="L27" i="1"/>
  <c r="K27" i="1"/>
  <c r="J27" i="1"/>
  <c r="H35" i="1" l="1"/>
  <c r="H27" i="1"/>
  <c r="J100" i="1" l="1"/>
  <c r="K100" i="1"/>
  <c r="L100" i="1"/>
  <c r="M100" i="1"/>
  <c r="I100" i="1"/>
  <c r="J99" i="1"/>
  <c r="K99" i="1"/>
  <c r="L99" i="1"/>
  <c r="M99" i="1"/>
  <c r="I99" i="1"/>
  <c r="J98" i="1"/>
  <c r="K98" i="1"/>
  <c r="L98" i="1"/>
  <c r="M98" i="1"/>
  <c r="I98" i="1"/>
  <c r="H96" i="1"/>
  <c r="H95" i="1"/>
  <c r="H94" i="1"/>
  <c r="M93" i="1"/>
  <c r="L93" i="1"/>
  <c r="K93" i="1"/>
  <c r="J93" i="1"/>
  <c r="I93" i="1"/>
  <c r="I80" i="1"/>
  <c r="J80" i="1"/>
  <c r="H81" i="1"/>
  <c r="H82" i="1"/>
  <c r="H83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K76" i="1"/>
  <c r="H77" i="1"/>
  <c r="H78" i="1"/>
  <c r="H79" i="1"/>
  <c r="J58" i="1"/>
  <c r="L58" i="1"/>
  <c r="M58" i="1"/>
  <c r="H61" i="1"/>
  <c r="J62" i="1"/>
  <c r="K62" i="1"/>
  <c r="L62" i="1"/>
  <c r="M62" i="1"/>
  <c r="H63" i="1"/>
  <c r="H65" i="1"/>
  <c r="I67" i="1"/>
  <c r="J67" i="1"/>
  <c r="K67" i="1"/>
  <c r="L67" i="1"/>
  <c r="I68" i="1"/>
  <c r="J68" i="1"/>
  <c r="K68" i="1"/>
  <c r="I69" i="1"/>
  <c r="J69" i="1"/>
  <c r="K69" i="1"/>
  <c r="L69" i="1"/>
  <c r="M69" i="1"/>
  <c r="H68" i="1" l="1"/>
  <c r="H98" i="1"/>
  <c r="L97" i="1"/>
  <c r="K97" i="1"/>
  <c r="J97" i="1"/>
  <c r="H80" i="1"/>
  <c r="H93" i="1"/>
  <c r="M97" i="1"/>
  <c r="H100" i="1"/>
  <c r="I97" i="1"/>
  <c r="H99" i="1"/>
  <c r="H76" i="1"/>
  <c r="H85" i="1"/>
  <c r="H86" i="1"/>
  <c r="L84" i="1"/>
  <c r="K84" i="1"/>
  <c r="J84" i="1"/>
  <c r="H87" i="1"/>
  <c r="M84" i="1"/>
  <c r="I84" i="1"/>
  <c r="J66" i="1"/>
  <c r="I66" i="1"/>
  <c r="H62" i="1"/>
  <c r="H69" i="1"/>
  <c r="L66" i="1"/>
  <c r="K66" i="1"/>
  <c r="H67" i="1"/>
  <c r="H66" i="1" l="1"/>
  <c r="H84" i="1"/>
  <c r="H97" i="1"/>
  <c r="H45" i="1" l="1"/>
  <c r="H47" i="1"/>
  <c r="H46" i="1" l="1"/>
  <c r="H44" i="1" s="1"/>
  <c r="M51" i="1"/>
  <c r="L51" i="1"/>
  <c r="K51" i="1"/>
  <c r="J51" i="1"/>
  <c r="I51" i="1"/>
  <c r="M50" i="1"/>
  <c r="L50" i="1"/>
  <c r="K50" i="1"/>
  <c r="J50" i="1"/>
  <c r="I50" i="1"/>
  <c r="M49" i="1"/>
  <c r="L49" i="1"/>
  <c r="K49" i="1"/>
  <c r="J49" i="1"/>
  <c r="I49" i="1"/>
  <c r="H51" i="1"/>
  <c r="H49" i="1"/>
  <c r="M21" i="1"/>
  <c r="L21" i="1"/>
  <c r="K21" i="1"/>
  <c r="J21" i="1"/>
  <c r="I21" i="1"/>
  <c r="H21" i="1"/>
  <c r="F29" i="2"/>
  <c r="F32" i="2"/>
  <c r="F27" i="2"/>
  <c r="F28" i="2"/>
  <c r="F30" i="2"/>
  <c r="F31" i="2"/>
  <c r="F33" i="2"/>
  <c r="F26" i="2"/>
  <c r="I44" i="1"/>
  <c r="J44" i="1"/>
  <c r="K44" i="1"/>
  <c r="L44" i="1"/>
  <c r="M44" i="1"/>
  <c r="H18" i="1" l="1"/>
  <c r="J18" i="1"/>
  <c r="L48" i="1"/>
  <c r="M48" i="1"/>
  <c r="L18" i="1"/>
  <c r="J48" i="1"/>
  <c r="K18" i="1"/>
  <c r="M18" i="1"/>
  <c r="K48" i="1"/>
  <c r="I18" i="1"/>
  <c r="I48" i="1"/>
  <c r="H50" i="1"/>
  <c r="H48" i="1" s="1"/>
  <c r="I115" i="1"/>
  <c r="H118" i="1"/>
</calcChain>
</file>

<file path=xl/sharedStrings.xml><?xml version="1.0" encoding="utf-8"?>
<sst xmlns="http://schemas.openxmlformats.org/spreadsheetml/2006/main" count="308" uniqueCount="66">
  <si>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</si>
  <si>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</si>
  <si>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</si>
  <si>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</si>
  <si>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</si>
  <si>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</si>
  <si>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</si>
  <si>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</si>
  <si>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</si>
  <si>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</si>
  <si>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</si>
  <si>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</si>
  <si>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</si>
  <si>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</si>
  <si>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</si>
  <si>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</si>
  <si>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</si>
  <si>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</si>
  <si>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</si>
  <si>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</si>
  <si>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</si>
  <si>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</si>
  <si>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</si>
  <si>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</si>
  <si>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</si>
  <si>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</si>
  <si>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</si>
  <si>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</si>
  <si>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</si>
  <si>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</si>
  <si>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</si>
  <si>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</si>
  <si>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</si>
  <si>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</si>
  <si>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</si>
  <si>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</si>
  <si>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</si>
  <si>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</si>
  <si>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</si>
  <si>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</si>
  <si>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</si>
  <si>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</si>
  <si>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</si>
  <si>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</si>
  <si>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</si>
  <si>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</si>
  <si>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</si>
  <si>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</si>
  <si>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</si>
  <si>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</si>
  <si>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</si>
  <si>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</si>
  <si>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</si>
  <si>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</si>
  <si>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>Детский сад на 95 мест по адресу: г.о Домодедово, д. Красное  (ПИР и строительство)</t>
  </si>
  <si>
    <t>Адресный перечень объектов муниципальной собственности, финансирование которых предусмотрено мероприятием   01.02 «Строительство (реконструкция) объектов физической культуры и спорта за счет средств бюджетов муниципальных образований Московской области » </t>
  </si>
  <si>
    <t>Детский сад на 160 мест по адресу: г. Домодедово, мкр. Западный, ул.Текстильщиков (ПИР и строительство)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</si>
  <si>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</si>
  <si>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</si>
  <si>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</si>
  <si>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 xml:space="preserve">Строительство блока школы на 825 мест г.о. Домодедово (этап № 2 общеобразовательной школы на 1100 мест) (ПИР) </t>
  </si>
  <si>
    <t>Строительство блока школы на 825 мест г.о. Домодедово (этап №2 общеобразовательной школы на 1100 мест) (ПИР и строительство)</t>
  </si>
  <si>
    <t>2021-2024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</si>
  <si>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</si>
  <si>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</si>
  <si>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области»  подпрограммы 3 «Строительство (реконструкция) объектов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</si>
</sst>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8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3" fillId="2" borderId="3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/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165" fontId="3" fillId="2" borderId="6" xfId="1" applyFont="1" applyFill="1" applyBorder="1" applyAlignment="1">
      <alignment horizontal="center" vertical="top" wrapText="1"/>
    </xf>
    <xf numFmtId="165" fontId="3" fillId="2" borderId="4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4" fontId="3" fillId="2" borderId="6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tabSelected="1" zoomScaleNormal="100" workbookViewId="0">
      <selection activeCell="M31" sqref="M31"/>
    </sheetView>
  </sheetViews>
  <sheetFormatPr defaultColWidth="8.85546875" defaultRowHeight="12.75" x14ac:dyDescent="0.2"/>
  <cols>
    <col min="1" max="1" width="5.42578125" style="12" customWidth="1"/>
    <col min="2" max="2" width="25.85546875" style="12" customWidth="1"/>
    <col min="3" max="3" width="15.28515625" style="12" customWidth="1"/>
    <col min="4" max="4" width="15" style="12" customWidth="1"/>
    <col min="5" max="5" width="13.5703125" style="12" customWidth="1"/>
    <col min="6" max="6" width="13.85546875" style="12" customWidth="1"/>
    <col min="7" max="7" width="21.28515625" style="12" customWidth="1"/>
    <col min="8" max="8" width="13.28515625" style="12" customWidth="1"/>
    <col min="9" max="9" width="13.7109375" style="12" customWidth="1"/>
    <col min="10" max="10" width="12.28515625" style="12" customWidth="1"/>
    <col min="11" max="11" width="13.5703125" style="12" customWidth="1"/>
    <col min="12" max="12" width="11.140625" style="12" customWidth="1"/>
    <col min="13" max="13" width="14.140625" style="12" customWidth="1"/>
    <col min="14" max="14" width="15.7109375" style="12" customWidth="1"/>
    <col min="15" max="15" width="19.85546875" style="12" customWidth="1"/>
    <col min="16" max="16384" width="8.85546875" style="12"/>
  </cols>
  <sheetData>
    <row r="1" spans="1:15" ht="48.75" customHeight="1" x14ac:dyDescent="0.2">
      <c r="A1" s="15"/>
      <c r="B1" s="16"/>
      <c r="C1" s="17"/>
      <c r="D1" s="17"/>
      <c r="E1" s="17"/>
      <c r="F1" s="17"/>
      <c r="G1" s="18"/>
      <c r="H1" s="19"/>
      <c r="I1" s="19"/>
      <c r="J1" s="19"/>
      <c r="K1" s="19"/>
      <c r="L1" s="19"/>
      <c r="M1" s="50" t="s">
        <v>53</v>
      </c>
      <c r="N1" s="51"/>
      <c r="O1" s="51"/>
    </row>
    <row r="2" spans="1:15" ht="42.75" customHeight="1" x14ac:dyDescent="0.2">
      <c r="A2" s="55" t="s">
        <v>64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55.5" customHeight="1" x14ac:dyDescent="0.2">
      <c r="A3" s="57" t="s">
        <v>20</v>
      </c>
      <c r="B3" s="57" t="s">
        <v>19</v>
      </c>
      <c r="C3" s="57" t="s">
        <v>18</v>
      </c>
      <c r="D3" s="57" t="s">
        <v>17</v>
      </c>
      <c r="E3" s="57" t="s">
        <v>16</v>
      </c>
      <c r="F3" s="57" t="s">
        <v>34</v>
      </c>
      <c r="G3" s="59" t="s">
        <v>15</v>
      </c>
      <c r="H3" s="61" t="s">
        <v>14</v>
      </c>
      <c r="I3" s="62"/>
      <c r="J3" s="62"/>
      <c r="K3" s="62"/>
      <c r="L3" s="62"/>
      <c r="M3" s="63"/>
      <c r="N3" s="57" t="s">
        <v>13</v>
      </c>
      <c r="O3" s="57" t="s">
        <v>12</v>
      </c>
    </row>
    <row r="4" spans="1:15" ht="52.5" customHeight="1" x14ac:dyDescent="0.2">
      <c r="A4" s="58"/>
      <c r="B4" s="58"/>
      <c r="C4" s="58"/>
      <c r="D4" s="58"/>
      <c r="E4" s="58"/>
      <c r="F4" s="58"/>
      <c r="G4" s="60"/>
      <c r="H4" s="20" t="s">
        <v>3</v>
      </c>
      <c r="I4" s="21" t="s">
        <v>11</v>
      </c>
      <c r="J4" s="21" t="s">
        <v>10</v>
      </c>
      <c r="K4" s="21" t="s">
        <v>9</v>
      </c>
      <c r="L4" s="21" t="s">
        <v>8</v>
      </c>
      <c r="M4" s="21" t="s">
        <v>7</v>
      </c>
      <c r="N4" s="64"/>
      <c r="O4" s="58"/>
    </row>
    <row r="5" spans="1:15" ht="21" customHeight="1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2">
        <v>14</v>
      </c>
      <c r="O5" s="22">
        <v>15</v>
      </c>
    </row>
    <row r="6" spans="1:15" ht="22.5" customHeight="1" x14ac:dyDescent="0.2">
      <c r="A6" s="57" t="s">
        <v>6</v>
      </c>
      <c r="B6" s="66" t="s">
        <v>57</v>
      </c>
      <c r="C6" s="68" t="s">
        <v>45</v>
      </c>
      <c r="D6" s="68">
        <v>240</v>
      </c>
      <c r="E6" s="70">
        <v>346954</v>
      </c>
      <c r="F6" s="68">
        <v>0</v>
      </c>
      <c r="G6" s="25" t="s">
        <v>4</v>
      </c>
      <c r="H6" s="13">
        <f>SUM(H7:H9)</f>
        <v>50000</v>
      </c>
      <c r="I6" s="13">
        <f t="shared" ref="I6:L6" si="0">SUM(I7:I9)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>SUM(M7:M9)</f>
        <v>50000</v>
      </c>
      <c r="N6" s="13">
        <f>SUM(N7:N8)</f>
        <v>296954</v>
      </c>
      <c r="O6" s="26"/>
    </row>
    <row r="7" spans="1:15" ht="29.25" customHeight="1" x14ac:dyDescent="0.2">
      <c r="A7" s="65"/>
      <c r="B7" s="67"/>
      <c r="C7" s="81"/>
      <c r="D7" s="81"/>
      <c r="E7" s="71"/>
      <c r="F7" s="81"/>
      <c r="G7" s="27" t="s">
        <v>2</v>
      </c>
      <c r="H7" s="13">
        <f>SUM(I7:M7)</f>
        <v>47500</v>
      </c>
      <c r="I7" s="13">
        <v>0</v>
      </c>
      <c r="J7" s="13">
        <v>0</v>
      </c>
      <c r="K7" s="13">
        <v>0</v>
      </c>
      <c r="L7" s="13">
        <v>0</v>
      </c>
      <c r="M7" s="13">
        <v>47500</v>
      </c>
      <c r="N7" s="13">
        <v>180101.82</v>
      </c>
      <c r="O7" s="79" t="s">
        <v>33</v>
      </c>
    </row>
    <row r="8" spans="1:15" ht="39" customHeight="1" x14ac:dyDescent="0.2">
      <c r="A8" s="65"/>
      <c r="B8" s="67"/>
      <c r="C8" s="81"/>
      <c r="D8" s="81"/>
      <c r="E8" s="71"/>
      <c r="F8" s="81"/>
      <c r="G8" s="27" t="s">
        <v>1</v>
      </c>
      <c r="H8" s="13">
        <f t="shared" ref="H8:H9" si="1">SUM(I8:M8)</f>
        <v>2500</v>
      </c>
      <c r="I8" s="13">
        <v>0</v>
      </c>
      <c r="J8" s="13">
        <v>0</v>
      </c>
      <c r="K8" s="13">
        <v>0</v>
      </c>
      <c r="L8" s="13">
        <v>0</v>
      </c>
      <c r="M8" s="13">
        <v>2500</v>
      </c>
      <c r="N8" s="13">
        <v>116852.18</v>
      </c>
      <c r="O8" s="80"/>
    </row>
    <row r="9" spans="1:15" ht="18" customHeight="1" x14ac:dyDescent="0.2">
      <c r="A9" s="58"/>
      <c r="B9" s="78"/>
      <c r="C9" s="80"/>
      <c r="D9" s="80"/>
      <c r="E9" s="82"/>
      <c r="F9" s="80"/>
      <c r="G9" s="27" t="s">
        <v>0</v>
      </c>
      <c r="H9" s="13">
        <f t="shared" si="1"/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/>
    </row>
    <row r="10" spans="1:15" ht="17.25" customHeight="1" x14ac:dyDescent="0.2">
      <c r="A10" s="85" t="s">
        <v>23</v>
      </c>
      <c r="B10" s="66" t="s">
        <v>56</v>
      </c>
      <c r="C10" s="68" t="s">
        <v>45</v>
      </c>
      <c r="D10" s="68">
        <v>160</v>
      </c>
      <c r="E10" s="70">
        <v>248534</v>
      </c>
      <c r="F10" s="68">
        <v>0</v>
      </c>
      <c r="G10" s="25" t="s">
        <v>4</v>
      </c>
      <c r="H10" s="28">
        <f>SUM(H11:H13)</f>
        <v>50000</v>
      </c>
      <c r="I10" s="28">
        <f t="shared" ref="I10:M10" si="2">SUM(I11:I13)</f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28">
        <f t="shared" si="2"/>
        <v>50000</v>
      </c>
      <c r="N10" s="13">
        <v>183000</v>
      </c>
      <c r="O10" s="26"/>
    </row>
    <row r="11" spans="1:15" ht="27.75" customHeight="1" x14ac:dyDescent="0.2">
      <c r="A11" s="86"/>
      <c r="B11" s="83"/>
      <c r="C11" s="81"/>
      <c r="D11" s="81"/>
      <c r="E11" s="71"/>
      <c r="F11" s="81"/>
      <c r="G11" s="27" t="s">
        <v>2</v>
      </c>
      <c r="H11" s="28">
        <f>SUM(I11:M11)</f>
        <v>32800</v>
      </c>
      <c r="I11" s="28">
        <v>0</v>
      </c>
      <c r="J11" s="28">
        <v>0</v>
      </c>
      <c r="K11" s="28">
        <v>0</v>
      </c>
      <c r="L11" s="28">
        <v>0</v>
      </c>
      <c r="M11" s="13">
        <v>32800</v>
      </c>
      <c r="N11" s="13">
        <v>130238.3</v>
      </c>
      <c r="O11" s="79" t="s">
        <v>33</v>
      </c>
    </row>
    <row r="12" spans="1:15" ht="38.25" x14ac:dyDescent="0.2">
      <c r="A12" s="86"/>
      <c r="B12" s="83"/>
      <c r="C12" s="81"/>
      <c r="D12" s="81"/>
      <c r="E12" s="71"/>
      <c r="F12" s="81"/>
      <c r="G12" s="27" t="s">
        <v>1</v>
      </c>
      <c r="H12" s="28">
        <f>SUM(I12:M12)</f>
        <v>17200</v>
      </c>
      <c r="I12" s="28">
        <v>0</v>
      </c>
      <c r="J12" s="28">
        <v>0</v>
      </c>
      <c r="K12" s="28">
        <v>0</v>
      </c>
      <c r="L12" s="28">
        <v>0</v>
      </c>
      <c r="M12" s="13">
        <v>17200</v>
      </c>
      <c r="N12" s="13">
        <v>68295.7</v>
      </c>
      <c r="O12" s="80"/>
    </row>
    <row r="13" spans="1:15" ht="19.5" customHeight="1" x14ac:dyDescent="0.2">
      <c r="A13" s="87"/>
      <c r="B13" s="84"/>
      <c r="C13" s="80"/>
      <c r="D13" s="80"/>
      <c r="E13" s="82"/>
      <c r="F13" s="80"/>
      <c r="G13" s="29" t="s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6"/>
    </row>
    <row r="14" spans="1:15" ht="17.25" customHeight="1" x14ac:dyDescent="0.2">
      <c r="A14" s="85" t="s">
        <v>35</v>
      </c>
      <c r="B14" s="66" t="s">
        <v>54</v>
      </c>
      <c r="C14" s="68">
        <v>2021</v>
      </c>
      <c r="D14" s="68">
        <v>95</v>
      </c>
      <c r="E14" s="70">
        <f>SUM(H14)</f>
        <v>27690</v>
      </c>
      <c r="F14" s="68">
        <v>0</v>
      </c>
      <c r="G14" s="25" t="s">
        <v>4</v>
      </c>
      <c r="H14" s="28">
        <f>SUM(H15:H17)</f>
        <v>27690</v>
      </c>
      <c r="I14" s="28">
        <f t="shared" ref="I14:M14" si="3">SUM(I15:I17)</f>
        <v>0</v>
      </c>
      <c r="J14" s="28">
        <v>27690</v>
      </c>
      <c r="K14" s="28">
        <v>0</v>
      </c>
      <c r="L14" s="28">
        <f t="shared" si="3"/>
        <v>0</v>
      </c>
      <c r="M14" s="28">
        <f t="shared" si="3"/>
        <v>0</v>
      </c>
      <c r="N14" s="13">
        <v>0</v>
      </c>
      <c r="O14" s="26"/>
    </row>
    <row r="15" spans="1:15" ht="27.75" customHeight="1" x14ac:dyDescent="0.2">
      <c r="A15" s="86"/>
      <c r="B15" s="83"/>
      <c r="C15" s="81"/>
      <c r="D15" s="81"/>
      <c r="E15" s="71"/>
      <c r="F15" s="81"/>
      <c r="G15" s="27" t="s">
        <v>2</v>
      </c>
      <c r="H15" s="28">
        <f>SUM(I15:M15)</f>
        <v>0</v>
      </c>
      <c r="I15" s="28">
        <v>0</v>
      </c>
      <c r="J15" s="28">
        <v>0</v>
      </c>
      <c r="K15" s="28">
        <v>0</v>
      </c>
      <c r="L15" s="28">
        <v>0</v>
      </c>
      <c r="M15" s="13">
        <v>0</v>
      </c>
      <c r="N15" s="13">
        <v>0</v>
      </c>
      <c r="O15" s="79" t="s">
        <v>33</v>
      </c>
    </row>
    <row r="16" spans="1:15" ht="38.25" x14ac:dyDescent="0.2">
      <c r="A16" s="86"/>
      <c r="B16" s="83"/>
      <c r="C16" s="81"/>
      <c r="D16" s="81"/>
      <c r="E16" s="71"/>
      <c r="F16" s="81"/>
      <c r="G16" s="27" t="s">
        <v>1</v>
      </c>
      <c r="H16" s="28">
        <f>SUM(I16:M16)</f>
        <v>27690</v>
      </c>
      <c r="I16" s="28">
        <v>0</v>
      </c>
      <c r="J16" s="28">
        <v>27690</v>
      </c>
      <c r="K16" s="28">
        <v>0</v>
      </c>
      <c r="L16" s="28">
        <v>0</v>
      </c>
      <c r="M16" s="13">
        <v>0</v>
      </c>
      <c r="N16" s="13">
        <v>0</v>
      </c>
      <c r="O16" s="80"/>
    </row>
    <row r="17" spans="1:15" ht="19.5" customHeight="1" x14ac:dyDescent="0.2">
      <c r="A17" s="87"/>
      <c r="B17" s="84"/>
      <c r="C17" s="80"/>
      <c r="D17" s="80"/>
      <c r="E17" s="82"/>
      <c r="F17" s="80"/>
      <c r="G17" s="29" t="s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6"/>
    </row>
    <row r="18" spans="1:15" ht="19.5" customHeight="1" x14ac:dyDescent="0.2">
      <c r="A18" s="30"/>
      <c r="B18" s="52" t="s">
        <v>32</v>
      </c>
      <c r="C18" s="31"/>
      <c r="D18" s="31"/>
      <c r="E18" s="31"/>
      <c r="F18" s="31"/>
      <c r="G18" s="32" t="s">
        <v>4</v>
      </c>
      <c r="H18" s="33">
        <f>SUM(H19:H21)</f>
        <v>127690</v>
      </c>
      <c r="I18" s="33">
        <f t="shared" ref="I18:M18" si="4">SUM(I19:I21)</f>
        <v>0</v>
      </c>
      <c r="J18" s="33">
        <f t="shared" si="4"/>
        <v>27690</v>
      </c>
      <c r="K18" s="33">
        <f t="shared" si="4"/>
        <v>0</v>
      </c>
      <c r="L18" s="33">
        <f t="shared" si="4"/>
        <v>0</v>
      </c>
      <c r="M18" s="33">
        <f t="shared" si="4"/>
        <v>100000</v>
      </c>
      <c r="N18" s="34"/>
      <c r="O18" s="35"/>
    </row>
    <row r="19" spans="1:15" ht="41.25" customHeight="1" x14ac:dyDescent="0.2">
      <c r="A19" s="30"/>
      <c r="B19" s="53"/>
      <c r="C19" s="31"/>
      <c r="D19" s="31"/>
      <c r="E19" s="31"/>
      <c r="F19" s="31"/>
      <c r="G19" s="32" t="s">
        <v>2</v>
      </c>
      <c r="H19" s="33">
        <f t="shared" ref="H19:L19" si="5">SUM(H7+H11)+H15</f>
        <v>80300</v>
      </c>
      <c r="I19" s="33">
        <f t="shared" si="5"/>
        <v>0</v>
      </c>
      <c r="J19" s="33">
        <f t="shared" si="5"/>
        <v>0</v>
      </c>
      <c r="K19" s="33">
        <f t="shared" si="5"/>
        <v>0</v>
      </c>
      <c r="L19" s="33">
        <f t="shared" si="5"/>
        <v>0</v>
      </c>
      <c r="M19" s="33">
        <f>SUM(M7+M11)+M15</f>
        <v>80300</v>
      </c>
      <c r="N19" s="34"/>
      <c r="O19" s="35"/>
    </row>
    <row r="20" spans="1:15" ht="45" customHeight="1" x14ac:dyDescent="0.2">
      <c r="A20" s="30"/>
      <c r="B20" s="53"/>
      <c r="C20" s="31"/>
      <c r="D20" s="31"/>
      <c r="E20" s="31"/>
      <c r="F20" s="31"/>
      <c r="G20" s="32" t="s">
        <v>1</v>
      </c>
      <c r="H20" s="33">
        <f t="shared" ref="H20:L20" si="6">SUM(H12+H8+H16)</f>
        <v>47390</v>
      </c>
      <c r="I20" s="33">
        <f t="shared" si="6"/>
        <v>0</v>
      </c>
      <c r="J20" s="33">
        <f t="shared" si="6"/>
        <v>27690</v>
      </c>
      <c r="K20" s="33">
        <f t="shared" si="6"/>
        <v>0</v>
      </c>
      <c r="L20" s="33">
        <f t="shared" si="6"/>
        <v>0</v>
      </c>
      <c r="M20" s="33">
        <f>SUM(M12+M8+M16)</f>
        <v>19700</v>
      </c>
      <c r="N20" s="34"/>
      <c r="O20" s="35"/>
    </row>
    <row r="21" spans="1:15" ht="28.5" x14ac:dyDescent="0.2">
      <c r="A21" s="34"/>
      <c r="B21" s="54"/>
      <c r="C21" s="31"/>
      <c r="D21" s="31"/>
      <c r="E21" s="31"/>
      <c r="F21" s="31"/>
      <c r="G21" s="36" t="s">
        <v>0</v>
      </c>
      <c r="H21" s="33">
        <f>SUM(H13+H9)</f>
        <v>0</v>
      </c>
      <c r="I21" s="33">
        <f t="shared" ref="I21:M21" si="7">SUM(I13+I9)</f>
        <v>0</v>
      </c>
      <c r="J21" s="33">
        <f t="shared" si="7"/>
        <v>0</v>
      </c>
      <c r="K21" s="33">
        <f t="shared" si="7"/>
        <v>0</v>
      </c>
      <c r="L21" s="33">
        <f t="shared" si="7"/>
        <v>0</v>
      </c>
      <c r="M21" s="33">
        <f t="shared" si="7"/>
        <v>0</v>
      </c>
      <c r="N21" s="34"/>
      <c r="O21" s="35"/>
    </row>
    <row r="22" spans="1:15" ht="30" customHeight="1" x14ac:dyDescent="0.2">
      <c r="A22" s="15"/>
      <c r="B22" s="16"/>
      <c r="C22" s="17"/>
      <c r="D22" s="17"/>
      <c r="E22" s="17"/>
      <c r="F22" s="17"/>
      <c r="G22" s="18"/>
      <c r="H22" s="19"/>
      <c r="I22" s="19"/>
      <c r="J22" s="19"/>
      <c r="K22" s="19"/>
      <c r="L22" s="19"/>
      <c r="M22" s="19"/>
      <c r="N22" s="15"/>
      <c r="O22" s="37"/>
    </row>
    <row r="23" spans="1:15" ht="45.75" customHeight="1" x14ac:dyDescent="0.2">
      <c r="A23" s="55" t="s">
        <v>65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6"/>
    </row>
    <row r="24" spans="1:15" ht="15" x14ac:dyDescent="0.2">
      <c r="A24" s="57" t="s">
        <v>20</v>
      </c>
      <c r="B24" s="57" t="s">
        <v>19</v>
      </c>
      <c r="C24" s="57" t="s">
        <v>18</v>
      </c>
      <c r="D24" s="57" t="s">
        <v>17</v>
      </c>
      <c r="E24" s="57" t="s">
        <v>16</v>
      </c>
      <c r="F24" s="57" t="s">
        <v>34</v>
      </c>
      <c r="G24" s="59" t="s">
        <v>15</v>
      </c>
      <c r="H24" s="61" t="s">
        <v>14</v>
      </c>
      <c r="I24" s="62"/>
      <c r="J24" s="62"/>
      <c r="K24" s="62"/>
      <c r="L24" s="62"/>
      <c r="M24" s="63"/>
      <c r="N24" s="57" t="s">
        <v>13</v>
      </c>
      <c r="O24" s="57" t="s">
        <v>12</v>
      </c>
    </row>
    <row r="25" spans="1:15" ht="94.5" customHeight="1" x14ac:dyDescent="0.2">
      <c r="A25" s="58"/>
      <c r="B25" s="58"/>
      <c r="C25" s="58"/>
      <c r="D25" s="58"/>
      <c r="E25" s="58"/>
      <c r="F25" s="58"/>
      <c r="G25" s="60"/>
      <c r="H25" s="20" t="s">
        <v>3</v>
      </c>
      <c r="I25" s="21" t="s">
        <v>11</v>
      </c>
      <c r="J25" s="21" t="s">
        <v>10</v>
      </c>
      <c r="K25" s="21" t="s">
        <v>9</v>
      </c>
      <c r="L25" s="21" t="s">
        <v>8</v>
      </c>
      <c r="M25" s="21" t="s">
        <v>7</v>
      </c>
      <c r="N25" s="64"/>
      <c r="O25" s="58"/>
    </row>
    <row r="26" spans="1:15" ht="15" x14ac:dyDescent="0.2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23">
        <v>8</v>
      </c>
      <c r="I26" s="24">
        <v>9</v>
      </c>
      <c r="J26" s="24">
        <v>10</v>
      </c>
      <c r="K26" s="24">
        <v>11</v>
      </c>
      <c r="L26" s="24">
        <v>12</v>
      </c>
      <c r="M26" s="24">
        <v>13</v>
      </c>
      <c r="N26" s="22">
        <v>14</v>
      </c>
      <c r="O26" s="22">
        <v>15</v>
      </c>
    </row>
    <row r="27" spans="1:15" ht="18.75" customHeight="1" x14ac:dyDescent="0.2">
      <c r="A27" s="57" t="s">
        <v>6</v>
      </c>
      <c r="B27" s="66" t="s">
        <v>40</v>
      </c>
      <c r="C27" s="68">
        <v>2019</v>
      </c>
      <c r="D27" s="68">
        <v>275</v>
      </c>
      <c r="E27" s="88">
        <f>457770.47+14288</f>
        <v>472058.47</v>
      </c>
      <c r="F27" s="88">
        <v>457770.47</v>
      </c>
      <c r="G27" s="25" t="s">
        <v>4</v>
      </c>
      <c r="H27" s="13">
        <f t="shared" ref="H27:M27" si="8">SUM(H28:H30)</f>
        <v>18088</v>
      </c>
      <c r="I27" s="13">
        <v>18088</v>
      </c>
      <c r="J27" s="13">
        <f t="shared" si="8"/>
        <v>0</v>
      </c>
      <c r="K27" s="13">
        <f t="shared" si="8"/>
        <v>0</v>
      </c>
      <c r="L27" s="13">
        <f t="shared" si="8"/>
        <v>0</v>
      </c>
      <c r="M27" s="13">
        <f t="shared" si="8"/>
        <v>0</v>
      </c>
      <c r="N27" s="38"/>
      <c r="O27" s="26"/>
    </row>
    <row r="28" spans="1:15" ht="29.25" customHeight="1" x14ac:dyDescent="0.2">
      <c r="A28" s="65"/>
      <c r="B28" s="67"/>
      <c r="C28" s="81"/>
      <c r="D28" s="81"/>
      <c r="E28" s="89"/>
      <c r="F28" s="89"/>
      <c r="G28" s="27" t="s">
        <v>2</v>
      </c>
      <c r="H28" s="13">
        <f>SUM(I28:M28)</f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38"/>
      <c r="O28" s="79" t="s">
        <v>33</v>
      </c>
    </row>
    <row r="29" spans="1:15" ht="36.75" customHeight="1" x14ac:dyDescent="0.2">
      <c r="A29" s="65"/>
      <c r="B29" s="67"/>
      <c r="C29" s="81"/>
      <c r="D29" s="81"/>
      <c r="E29" s="89"/>
      <c r="F29" s="89"/>
      <c r="G29" s="27" t="s">
        <v>1</v>
      </c>
      <c r="H29" s="13">
        <f>SUM(I29:M29)</f>
        <v>18088</v>
      </c>
      <c r="I29" s="13">
        <v>18088</v>
      </c>
      <c r="J29" s="13">
        <v>0</v>
      </c>
      <c r="K29" s="13">
        <v>0</v>
      </c>
      <c r="L29" s="13">
        <v>0</v>
      </c>
      <c r="M29" s="13">
        <v>0</v>
      </c>
      <c r="N29" s="38"/>
      <c r="O29" s="80"/>
    </row>
    <row r="30" spans="1:15" ht="25.5" x14ac:dyDescent="0.2">
      <c r="A30" s="58"/>
      <c r="B30" s="78"/>
      <c r="C30" s="80"/>
      <c r="D30" s="80"/>
      <c r="E30" s="90"/>
      <c r="F30" s="90"/>
      <c r="G30" s="27" t="s">
        <v>36</v>
      </c>
      <c r="H30" s="13">
        <f>SUM(I30:M30)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38"/>
      <c r="O30" s="26"/>
    </row>
    <row r="31" spans="1:15" ht="15" customHeight="1" x14ac:dyDescent="0.2">
      <c r="A31" s="57" t="s">
        <v>23</v>
      </c>
      <c r="B31" s="66" t="s">
        <v>60</v>
      </c>
      <c r="C31" s="68">
        <v>2022</v>
      </c>
      <c r="D31" s="68">
        <v>825</v>
      </c>
      <c r="E31" s="70">
        <f>SUM(J31:N31)</f>
        <v>16572</v>
      </c>
      <c r="F31" s="68">
        <v>0</v>
      </c>
      <c r="G31" s="25" t="s">
        <v>4</v>
      </c>
      <c r="H31" s="13">
        <f t="shared" ref="H31" si="9">SUM(H32:H34)</f>
        <v>16572</v>
      </c>
      <c r="I31" s="13">
        <v>0</v>
      </c>
      <c r="J31" s="13">
        <f t="shared" ref="J31:M31" si="10">SUM(J32:J34)</f>
        <v>0</v>
      </c>
      <c r="K31" s="13">
        <f t="shared" si="10"/>
        <v>16572</v>
      </c>
      <c r="L31" s="13">
        <f t="shared" si="10"/>
        <v>0</v>
      </c>
      <c r="M31" s="13">
        <f t="shared" si="10"/>
        <v>0</v>
      </c>
      <c r="N31" s="38"/>
      <c r="O31" s="26"/>
    </row>
    <row r="32" spans="1:15" ht="30" customHeight="1" x14ac:dyDescent="0.2">
      <c r="A32" s="65"/>
      <c r="B32" s="67"/>
      <c r="C32" s="81"/>
      <c r="D32" s="81"/>
      <c r="E32" s="71"/>
      <c r="F32" s="81"/>
      <c r="G32" s="27" t="s">
        <v>2</v>
      </c>
      <c r="H32" s="13">
        <f>SUM(I32:M32)</f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38"/>
      <c r="O32" s="79" t="s">
        <v>33</v>
      </c>
    </row>
    <row r="33" spans="1:15" ht="48.75" customHeight="1" x14ac:dyDescent="0.2">
      <c r="A33" s="65"/>
      <c r="B33" s="67"/>
      <c r="C33" s="81"/>
      <c r="D33" s="81"/>
      <c r="E33" s="71"/>
      <c r="F33" s="81"/>
      <c r="G33" s="27" t="s">
        <v>1</v>
      </c>
      <c r="H33" s="13">
        <f>SUM(I33:M33)</f>
        <v>16572</v>
      </c>
      <c r="I33" s="13">
        <v>0</v>
      </c>
      <c r="J33" s="13">
        <v>0</v>
      </c>
      <c r="K33" s="13">
        <v>16572</v>
      </c>
      <c r="L33" s="13">
        <v>0</v>
      </c>
      <c r="M33" s="13">
        <v>0</v>
      </c>
      <c r="N33" s="38"/>
      <c r="O33" s="80"/>
    </row>
    <row r="34" spans="1:15" ht="25.5" x14ac:dyDescent="0.2">
      <c r="A34" s="58"/>
      <c r="B34" s="78"/>
      <c r="C34" s="80"/>
      <c r="D34" s="80"/>
      <c r="E34" s="82"/>
      <c r="F34" s="80"/>
      <c r="G34" s="27" t="s">
        <v>36</v>
      </c>
      <c r="H34" s="13">
        <f>SUM(I34:M34)</f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38"/>
      <c r="O34" s="26"/>
    </row>
    <row r="35" spans="1:15" ht="18.75" customHeight="1" x14ac:dyDescent="0.2">
      <c r="A35" s="30"/>
      <c r="B35" s="52" t="s">
        <v>32</v>
      </c>
      <c r="C35" s="31"/>
      <c r="D35" s="31"/>
      <c r="E35" s="31"/>
      <c r="F35" s="31"/>
      <c r="G35" s="32" t="s">
        <v>4</v>
      </c>
      <c r="H35" s="33">
        <f>SUM(H36:H38)</f>
        <v>34660</v>
      </c>
      <c r="I35" s="33">
        <f t="shared" ref="I35:M35" si="11">SUM(I36:I38)</f>
        <v>18088</v>
      </c>
      <c r="J35" s="33">
        <f t="shared" si="11"/>
        <v>0</v>
      </c>
      <c r="K35" s="33">
        <f t="shared" si="11"/>
        <v>16572</v>
      </c>
      <c r="L35" s="33">
        <f t="shared" si="11"/>
        <v>0</v>
      </c>
      <c r="M35" s="33">
        <f t="shared" si="11"/>
        <v>0</v>
      </c>
      <c r="N35" s="34"/>
      <c r="O35" s="35"/>
    </row>
    <row r="36" spans="1:15" ht="41.25" customHeight="1" x14ac:dyDescent="0.2">
      <c r="A36" s="30"/>
      <c r="B36" s="53"/>
      <c r="C36" s="31"/>
      <c r="D36" s="31"/>
      <c r="E36" s="31"/>
      <c r="F36" s="31"/>
      <c r="G36" s="32" t="s">
        <v>2</v>
      </c>
      <c r="H36" s="33">
        <f t="shared" ref="H36:M36" si="12">SUM(H28)</f>
        <v>0</v>
      </c>
      <c r="I36" s="33">
        <f t="shared" si="12"/>
        <v>0</v>
      </c>
      <c r="J36" s="33">
        <f t="shared" si="12"/>
        <v>0</v>
      </c>
      <c r="K36" s="33">
        <f t="shared" si="12"/>
        <v>0</v>
      </c>
      <c r="L36" s="33">
        <f t="shared" si="12"/>
        <v>0</v>
      </c>
      <c r="M36" s="33">
        <f t="shared" si="12"/>
        <v>0</v>
      </c>
      <c r="N36" s="34"/>
      <c r="O36" s="35"/>
    </row>
    <row r="37" spans="1:15" ht="44.25" customHeight="1" x14ac:dyDescent="0.2">
      <c r="A37" s="30"/>
      <c r="B37" s="53"/>
      <c r="C37" s="31"/>
      <c r="D37" s="31"/>
      <c r="E37" s="31"/>
      <c r="F37" s="31"/>
      <c r="G37" s="32" t="s">
        <v>1</v>
      </c>
      <c r="H37" s="33">
        <f>SUM(I37:M37)</f>
        <v>34660</v>
      </c>
      <c r="I37" s="33">
        <f>SUM(I29+I33)</f>
        <v>18088</v>
      </c>
      <c r="J37" s="33">
        <f t="shared" ref="J37:L37" si="13">SUM(J29+J33)</f>
        <v>0</v>
      </c>
      <c r="K37" s="33">
        <f t="shared" si="13"/>
        <v>16572</v>
      </c>
      <c r="L37" s="33">
        <f t="shared" si="13"/>
        <v>0</v>
      </c>
      <c r="M37" s="33">
        <f>SUM(M29)</f>
        <v>0</v>
      </c>
      <c r="N37" s="34"/>
      <c r="O37" s="35"/>
    </row>
    <row r="38" spans="1:15" ht="46.5" customHeight="1" x14ac:dyDescent="0.2">
      <c r="A38" s="34"/>
      <c r="B38" s="54"/>
      <c r="C38" s="31"/>
      <c r="D38" s="31"/>
      <c r="E38" s="31"/>
      <c r="F38" s="31"/>
      <c r="G38" s="36" t="s">
        <v>36</v>
      </c>
      <c r="H38" s="33">
        <f>SUM(H30)</f>
        <v>0</v>
      </c>
      <c r="I38" s="33">
        <f>SUM(I30)</f>
        <v>0</v>
      </c>
      <c r="J38" s="33">
        <f>SUM(J30)</f>
        <v>0</v>
      </c>
      <c r="K38" s="33">
        <f>SUM(K30)</f>
        <v>0</v>
      </c>
      <c r="L38" s="33">
        <f>SUM(L30)</f>
        <v>0</v>
      </c>
      <c r="M38" s="33">
        <f>SUM(M30)</f>
        <v>0</v>
      </c>
      <c r="N38" s="34"/>
      <c r="O38" s="35"/>
    </row>
    <row r="39" spans="1:15" ht="15" x14ac:dyDescent="0.2">
      <c r="A39" s="15"/>
      <c r="B39" s="39"/>
      <c r="C39" s="17"/>
      <c r="D39" s="17"/>
      <c r="E39" s="17"/>
      <c r="F39" s="17"/>
      <c r="G39" s="15"/>
      <c r="H39" s="15"/>
      <c r="I39" s="15"/>
      <c r="J39" s="15"/>
      <c r="K39" s="15"/>
      <c r="L39" s="15"/>
      <c r="M39" s="15"/>
      <c r="N39" s="15"/>
      <c r="O39" s="37"/>
    </row>
    <row r="40" spans="1:15" ht="51.75" customHeight="1" x14ac:dyDescent="0.2">
      <c r="A40" s="55" t="s">
        <v>41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6"/>
    </row>
    <row r="41" spans="1:15" ht="28.5" customHeight="1" x14ac:dyDescent="0.2">
      <c r="A41" s="57" t="s">
        <v>20</v>
      </c>
      <c r="B41" s="57" t="s">
        <v>19</v>
      </c>
      <c r="C41" s="57" t="s">
        <v>18</v>
      </c>
      <c r="D41" s="57" t="s">
        <v>17</v>
      </c>
      <c r="E41" s="57" t="s">
        <v>16</v>
      </c>
      <c r="F41" s="57" t="s">
        <v>34</v>
      </c>
      <c r="G41" s="59" t="s">
        <v>15</v>
      </c>
      <c r="H41" s="61" t="s">
        <v>14</v>
      </c>
      <c r="I41" s="62"/>
      <c r="J41" s="62"/>
      <c r="K41" s="62"/>
      <c r="L41" s="62"/>
      <c r="M41" s="63"/>
      <c r="N41" s="57" t="s">
        <v>13</v>
      </c>
      <c r="O41" s="57" t="s">
        <v>12</v>
      </c>
    </row>
    <row r="42" spans="1:15" ht="81.75" customHeight="1" x14ac:dyDescent="0.2">
      <c r="A42" s="58"/>
      <c r="B42" s="58"/>
      <c r="C42" s="58"/>
      <c r="D42" s="58"/>
      <c r="E42" s="58"/>
      <c r="F42" s="58"/>
      <c r="G42" s="60"/>
      <c r="H42" s="20" t="s">
        <v>3</v>
      </c>
      <c r="I42" s="21" t="s">
        <v>11</v>
      </c>
      <c r="J42" s="21" t="s">
        <v>10</v>
      </c>
      <c r="K42" s="21" t="s">
        <v>9</v>
      </c>
      <c r="L42" s="21" t="s">
        <v>8</v>
      </c>
      <c r="M42" s="21" t="s">
        <v>7</v>
      </c>
      <c r="N42" s="64"/>
      <c r="O42" s="58"/>
    </row>
    <row r="43" spans="1:15" ht="26.25" customHeight="1" x14ac:dyDescent="0.2">
      <c r="A43" s="22">
        <v>1</v>
      </c>
      <c r="B43" s="22">
        <v>2</v>
      </c>
      <c r="C43" s="22">
        <v>3</v>
      </c>
      <c r="D43" s="22">
        <v>4</v>
      </c>
      <c r="E43" s="22">
        <v>5</v>
      </c>
      <c r="F43" s="22">
        <v>6</v>
      </c>
      <c r="G43" s="22">
        <v>7</v>
      </c>
      <c r="H43" s="23">
        <v>8</v>
      </c>
      <c r="I43" s="24">
        <v>9</v>
      </c>
      <c r="J43" s="24">
        <v>10</v>
      </c>
      <c r="K43" s="24">
        <v>11</v>
      </c>
      <c r="L43" s="24">
        <v>12</v>
      </c>
      <c r="M43" s="24">
        <v>13</v>
      </c>
      <c r="N43" s="22">
        <v>14</v>
      </c>
      <c r="O43" s="22">
        <v>15</v>
      </c>
    </row>
    <row r="44" spans="1:15" ht="18" customHeight="1" x14ac:dyDescent="0.2">
      <c r="A44" s="57" t="s">
        <v>6</v>
      </c>
      <c r="B44" s="66" t="s">
        <v>21</v>
      </c>
      <c r="C44" s="68" t="s">
        <v>22</v>
      </c>
      <c r="D44" s="68">
        <v>190</v>
      </c>
      <c r="E44" s="68">
        <v>251213.97</v>
      </c>
      <c r="F44" s="68">
        <v>140032.63</v>
      </c>
      <c r="G44" s="25" t="s">
        <v>4</v>
      </c>
      <c r="H44" s="13">
        <f>SUM(H45:H47)</f>
        <v>111181.34</v>
      </c>
      <c r="I44" s="13">
        <f t="shared" ref="I44:M44" si="14">SUM(I45:I47)</f>
        <v>111181.34</v>
      </c>
      <c r="J44" s="13">
        <f t="shared" si="14"/>
        <v>0</v>
      </c>
      <c r="K44" s="13">
        <f t="shared" si="14"/>
        <v>0</v>
      </c>
      <c r="L44" s="13">
        <f t="shared" si="14"/>
        <v>0</v>
      </c>
      <c r="M44" s="13">
        <f t="shared" si="14"/>
        <v>0</v>
      </c>
      <c r="N44" s="38"/>
      <c r="O44" s="26"/>
    </row>
    <row r="45" spans="1:15" ht="45" customHeight="1" x14ac:dyDescent="0.2">
      <c r="A45" s="65"/>
      <c r="B45" s="67"/>
      <c r="C45" s="81"/>
      <c r="D45" s="81"/>
      <c r="E45" s="81"/>
      <c r="F45" s="81"/>
      <c r="G45" s="27" t="s">
        <v>2</v>
      </c>
      <c r="H45" s="13">
        <f>SUM(I45:M45)</f>
        <v>10676.874</v>
      </c>
      <c r="I45" s="13">
        <v>10676.874</v>
      </c>
      <c r="J45" s="13">
        <v>0</v>
      </c>
      <c r="K45" s="13">
        <v>0</v>
      </c>
      <c r="L45" s="13">
        <v>0</v>
      </c>
      <c r="M45" s="13">
        <v>0</v>
      </c>
      <c r="N45" s="38"/>
      <c r="O45" s="79" t="s">
        <v>33</v>
      </c>
    </row>
    <row r="46" spans="1:15" ht="41.25" customHeight="1" x14ac:dyDescent="0.2">
      <c r="A46" s="65"/>
      <c r="B46" s="67"/>
      <c r="C46" s="81"/>
      <c r="D46" s="81"/>
      <c r="E46" s="81"/>
      <c r="F46" s="81"/>
      <c r="G46" s="27" t="s">
        <v>1</v>
      </c>
      <c r="H46" s="13">
        <f>SUM(I46:M46)</f>
        <v>95358.813999999998</v>
      </c>
      <c r="I46" s="13">
        <v>95358.813999999998</v>
      </c>
      <c r="J46" s="13">
        <v>0</v>
      </c>
      <c r="K46" s="13">
        <v>0</v>
      </c>
      <c r="L46" s="13">
        <v>0</v>
      </c>
      <c r="M46" s="13">
        <v>0</v>
      </c>
      <c r="N46" s="38"/>
      <c r="O46" s="80"/>
    </row>
    <row r="47" spans="1:15" ht="25.5" x14ac:dyDescent="0.2">
      <c r="A47" s="58"/>
      <c r="B47" s="78"/>
      <c r="C47" s="80"/>
      <c r="D47" s="80"/>
      <c r="E47" s="80"/>
      <c r="F47" s="80"/>
      <c r="G47" s="27" t="s">
        <v>36</v>
      </c>
      <c r="H47" s="13">
        <f>SUM(I47:M47)</f>
        <v>5145.652</v>
      </c>
      <c r="I47" s="13">
        <v>5145.652</v>
      </c>
      <c r="J47" s="13">
        <v>0</v>
      </c>
      <c r="K47" s="13">
        <v>0</v>
      </c>
      <c r="L47" s="13">
        <v>0</v>
      </c>
      <c r="M47" s="13">
        <v>0</v>
      </c>
      <c r="N47" s="38"/>
      <c r="O47" s="26"/>
    </row>
    <row r="48" spans="1:15" ht="15" x14ac:dyDescent="0.2">
      <c r="A48" s="30"/>
      <c r="B48" s="52" t="s">
        <v>32</v>
      </c>
      <c r="C48" s="31"/>
      <c r="D48" s="31"/>
      <c r="E48" s="31"/>
      <c r="F48" s="31"/>
      <c r="G48" s="32" t="s">
        <v>4</v>
      </c>
      <c r="H48" s="33">
        <f>SUM(H49:H51)</f>
        <v>111181.34</v>
      </c>
      <c r="I48" s="33">
        <f t="shared" ref="I48:M48" si="15">SUM(I49:I51)</f>
        <v>111181.34</v>
      </c>
      <c r="J48" s="33">
        <f t="shared" si="15"/>
        <v>0</v>
      </c>
      <c r="K48" s="33">
        <f t="shared" si="15"/>
        <v>0</v>
      </c>
      <c r="L48" s="33">
        <f t="shared" si="15"/>
        <v>0</v>
      </c>
      <c r="M48" s="33">
        <f t="shared" si="15"/>
        <v>0</v>
      </c>
      <c r="N48" s="34"/>
      <c r="O48" s="35"/>
    </row>
    <row r="49" spans="1:15" ht="15" customHeight="1" x14ac:dyDescent="0.2">
      <c r="A49" s="30"/>
      <c r="B49" s="53"/>
      <c r="C49" s="31"/>
      <c r="D49" s="31"/>
      <c r="E49" s="31"/>
      <c r="F49" s="31"/>
      <c r="G49" s="32" t="s">
        <v>2</v>
      </c>
      <c r="H49" s="33">
        <f>SUM(H45)</f>
        <v>10676.874</v>
      </c>
      <c r="I49" s="33">
        <f t="shared" ref="I49:M49" si="16">SUM(I45)</f>
        <v>10676.874</v>
      </c>
      <c r="J49" s="33">
        <f t="shared" si="16"/>
        <v>0</v>
      </c>
      <c r="K49" s="33">
        <f t="shared" si="16"/>
        <v>0</v>
      </c>
      <c r="L49" s="33">
        <f t="shared" si="16"/>
        <v>0</v>
      </c>
      <c r="M49" s="33">
        <f t="shared" si="16"/>
        <v>0</v>
      </c>
      <c r="N49" s="34"/>
      <c r="O49" s="35"/>
    </row>
    <row r="50" spans="1:15" ht="30.75" customHeight="1" x14ac:dyDescent="0.2">
      <c r="A50" s="30"/>
      <c r="B50" s="53"/>
      <c r="C50" s="31"/>
      <c r="D50" s="31"/>
      <c r="E50" s="31"/>
      <c r="F50" s="31"/>
      <c r="G50" s="32" t="s">
        <v>1</v>
      </c>
      <c r="H50" s="33">
        <f>SUM(H46)</f>
        <v>95358.813999999998</v>
      </c>
      <c r="I50" s="33">
        <f t="shared" ref="I50:M50" si="17">SUM(I46)</f>
        <v>95358.813999999998</v>
      </c>
      <c r="J50" s="33">
        <f t="shared" si="17"/>
        <v>0</v>
      </c>
      <c r="K50" s="33">
        <f t="shared" si="17"/>
        <v>0</v>
      </c>
      <c r="L50" s="33">
        <f t="shared" si="17"/>
        <v>0</v>
      </c>
      <c r="M50" s="33">
        <f t="shared" si="17"/>
        <v>0</v>
      </c>
      <c r="N50" s="34"/>
      <c r="O50" s="35"/>
    </row>
    <row r="51" spans="1:15" ht="42.75" x14ac:dyDescent="0.2">
      <c r="A51" s="34"/>
      <c r="B51" s="54"/>
      <c r="C51" s="31"/>
      <c r="D51" s="31"/>
      <c r="E51" s="31"/>
      <c r="F51" s="31"/>
      <c r="G51" s="36" t="s">
        <v>36</v>
      </c>
      <c r="H51" s="33">
        <f>SUM(H47)</f>
        <v>5145.652</v>
      </c>
      <c r="I51" s="33">
        <f t="shared" ref="I51:M51" si="18">SUM(I47)</f>
        <v>5145.652</v>
      </c>
      <c r="J51" s="33">
        <f t="shared" si="18"/>
        <v>0</v>
      </c>
      <c r="K51" s="33">
        <f t="shared" si="18"/>
        <v>0</v>
      </c>
      <c r="L51" s="33">
        <f t="shared" si="18"/>
        <v>0</v>
      </c>
      <c r="M51" s="33">
        <f t="shared" si="18"/>
        <v>0</v>
      </c>
      <c r="N51" s="34"/>
      <c r="O51" s="35"/>
    </row>
    <row r="52" spans="1:15" ht="17.25" customHeight="1" x14ac:dyDescent="0.2">
      <c r="A52" s="40"/>
      <c r="B52" s="41"/>
      <c r="C52" s="17"/>
      <c r="D52" s="17"/>
      <c r="E52" s="17"/>
      <c r="F52" s="17"/>
      <c r="G52" s="15"/>
      <c r="H52" s="42"/>
      <c r="I52" s="42"/>
      <c r="J52" s="42"/>
      <c r="K52" s="42"/>
      <c r="L52" s="42"/>
      <c r="M52" s="42"/>
      <c r="N52" s="15"/>
      <c r="O52" s="37"/>
    </row>
    <row r="53" spans="1:15" ht="18.75" customHeight="1" x14ac:dyDescent="0.2">
      <c r="A53" s="40"/>
      <c r="B53" s="41"/>
      <c r="C53" s="17"/>
      <c r="D53" s="17"/>
      <c r="E53" s="17"/>
      <c r="F53" s="17"/>
      <c r="G53" s="15"/>
      <c r="H53" s="42"/>
      <c r="I53" s="42"/>
      <c r="J53" s="42"/>
      <c r="K53" s="42"/>
      <c r="L53" s="42"/>
      <c r="M53" s="42"/>
      <c r="N53" s="15"/>
      <c r="O53" s="37"/>
    </row>
    <row r="54" spans="1:15" ht="33" customHeight="1" x14ac:dyDescent="0.2">
      <c r="A54" s="55" t="s">
        <v>42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6"/>
    </row>
    <row r="55" spans="1:15" ht="27" customHeight="1" x14ac:dyDescent="0.2">
      <c r="A55" s="57" t="s">
        <v>20</v>
      </c>
      <c r="B55" s="57" t="s">
        <v>19</v>
      </c>
      <c r="C55" s="57" t="s">
        <v>18</v>
      </c>
      <c r="D55" s="57" t="s">
        <v>17</v>
      </c>
      <c r="E55" s="57" t="s">
        <v>16</v>
      </c>
      <c r="F55" s="57" t="s">
        <v>34</v>
      </c>
      <c r="G55" s="59" t="s">
        <v>15</v>
      </c>
      <c r="H55" s="61" t="s">
        <v>14</v>
      </c>
      <c r="I55" s="62"/>
      <c r="J55" s="62"/>
      <c r="K55" s="62"/>
      <c r="L55" s="62"/>
      <c r="M55" s="63"/>
      <c r="N55" s="57" t="s">
        <v>13</v>
      </c>
      <c r="O55" s="57" t="s">
        <v>12</v>
      </c>
    </row>
    <row r="56" spans="1:15" ht="88.5" customHeight="1" x14ac:dyDescent="0.2">
      <c r="A56" s="58"/>
      <c r="B56" s="58"/>
      <c r="C56" s="58"/>
      <c r="D56" s="58"/>
      <c r="E56" s="58"/>
      <c r="F56" s="58"/>
      <c r="G56" s="60"/>
      <c r="H56" s="20" t="s">
        <v>3</v>
      </c>
      <c r="I56" s="21" t="s">
        <v>11</v>
      </c>
      <c r="J56" s="21" t="s">
        <v>10</v>
      </c>
      <c r="K56" s="21" t="s">
        <v>9</v>
      </c>
      <c r="L56" s="21" t="s">
        <v>8</v>
      </c>
      <c r="M56" s="21" t="s">
        <v>7</v>
      </c>
      <c r="N56" s="64"/>
      <c r="O56" s="58"/>
    </row>
    <row r="57" spans="1:15" ht="18" customHeight="1" x14ac:dyDescent="0.2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  <c r="H57" s="23">
        <v>8</v>
      </c>
      <c r="I57" s="24">
        <v>9</v>
      </c>
      <c r="J57" s="24">
        <v>10</v>
      </c>
      <c r="K57" s="24">
        <v>11</v>
      </c>
      <c r="L57" s="24">
        <v>12</v>
      </c>
      <c r="M57" s="24">
        <v>13</v>
      </c>
      <c r="N57" s="22">
        <v>14</v>
      </c>
      <c r="O57" s="22">
        <v>15</v>
      </c>
    </row>
    <row r="58" spans="1:15" ht="15" x14ac:dyDescent="0.2">
      <c r="A58" s="57" t="s">
        <v>6</v>
      </c>
      <c r="B58" s="66" t="s">
        <v>61</v>
      </c>
      <c r="C58" s="68" t="s">
        <v>62</v>
      </c>
      <c r="D58" s="68">
        <v>825</v>
      </c>
      <c r="E58" s="70">
        <f>SUM(J58:N58)</f>
        <v>1169369</v>
      </c>
      <c r="F58" s="68">
        <v>0</v>
      </c>
      <c r="G58" s="25" t="s">
        <v>4</v>
      </c>
      <c r="H58" s="13">
        <f>SUM(H59:H61)</f>
        <v>1169369</v>
      </c>
      <c r="I58" s="13">
        <f t="shared" ref="I58" si="19">SUM(I59:I61)</f>
        <v>0</v>
      </c>
      <c r="J58" s="13">
        <f t="shared" ref="J58:M58" si="20">SUM(J59:J61)</f>
        <v>20000</v>
      </c>
      <c r="K58" s="13">
        <f>SUM(K59:K61)</f>
        <v>190216.38</v>
      </c>
      <c r="L58" s="13">
        <f t="shared" si="20"/>
        <v>350971</v>
      </c>
      <c r="M58" s="13">
        <f t="shared" si="20"/>
        <v>608181.62</v>
      </c>
      <c r="N58" s="13"/>
      <c r="O58" s="43"/>
    </row>
    <row r="59" spans="1:15" ht="26.25" customHeight="1" x14ac:dyDescent="0.2">
      <c r="A59" s="65"/>
      <c r="B59" s="67"/>
      <c r="C59" s="81"/>
      <c r="D59" s="81"/>
      <c r="E59" s="71"/>
      <c r="F59" s="81"/>
      <c r="G59" s="27" t="s">
        <v>2</v>
      </c>
      <c r="H59" s="13">
        <f>SUM(I59:M59)</f>
        <v>724966.5</v>
      </c>
      <c r="I59" s="13">
        <v>0</v>
      </c>
      <c r="J59" s="13">
        <v>0</v>
      </c>
      <c r="K59" s="13">
        <v>120469.83</v>
      </c>
      <c r="L59" s="13">
        <v>226360</v>
      </c>
      <c r="M59" s="13">
        <v>378136.67</v>
      </c>
      <c r="N59" s="13"/>
      <c r="O59" s="79" t="s">
        <v>33</v>
      </c>
    </row>
    <row r="60" spans="1:15" ht="38.25" x14ac:dyDescent="0.2">
      <c r="A60" s="65"/>
      <c r="B60" s="67"/>
      <c r="C60" s="81"/>
      <c r="D60" s="81"/>
      <c r="E60" s="71"/>
      <c r="F60" s="81"/>
      <c r="G60" s="27" t="s">
        <v>1</v>
      </c>
      <c r="H60" s="13">
        <f>SUM(I60:M60)</f>
        <v>444402.5</v>
      </c>
      <c r="I60" s="14">
        <v>0</v>
      </c>
      <c r="J60" s="14">
        <v>20000</v>
      </c>
      <c r="K60" s="13">
        <f>66318.55+3428</f>
        <v>69746.55</v>
      </c>
      <c r="L60" s="13">
        <v>124611</v>
      </c>
      <c r="M60" s="13">
        <v>230044.95</v>
      </c>
      <c r="N60" s="13"/>
      <c r="O60" s="80"/>
    </row>
    <row r="61" spans="1:15" ht="14.25" customHeight="1" x14ac:dyDescent="0.2">
      <c r="A61" s="58"/>
      <c r="B61" s="78"/>
      <c r="C61" s="80"/>
      <c r="D61" s="80"/>
      <c r="E61" s="82"/>
      <c r="F61" s="80"/>
      <c r="G61" s="27" t="s">
        <v>0</v>
      </c>
      <c r="H61" s="13">
        <f t="shared" ref="H61" si="21">SUM(I61:M61)</f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/>
    </row>
    <row r="62" spans="1:15" ht="15" x14ac:dyDescent="0.2">
      <c r="A62" s="57" t="s">
        <v>23</v>
      </c>
      <c r="B62" s="66" t="s">
        <v>24</v>
      </c>
      <c r="C62" s="68" t="s">
        <v>62</v>
      </c>
      <c r="D62" s="68">
        <v>550</v>
      </c>
      <c r="E62" s="70">
        <f>SUM(J62:N62)</f>
        <v>923808.98</v>
      </c>
      <c r="F62" s="68">
        <v>0</v>
      </c>
      <c r="G62" s="25" t="s">
        <v>4</v>
      </c>
      <c r="H62" s="13">
        <f t="shared" ref="H62:M62" si="22">SUM(H63:H65)</f>
        <v>923808.98</v>
      </c>
      <c r="I62" s="13">
        <f t="shared" ref="I62" si="23">SUM(I63:I65)</f>
        <v>0</v>
      </c>
      <c r="J62" s="13">
        <f t="shared" si="22"/>
        <v>21000</v>
      </c>
      <c r="K62" s="13">
        <f t="shared" si="22"/>
        <v>164734.87</v>
      </c>
      <c r="L62" s="13">
        <f t="shared" si="22"/>
        <v>348597.98</v>
      </c>
      <c r="M62" s="13">
        <f t="shared" si="22"/>
        <v>389476.13</v>
      </c>
      <c r="N62" s="13"/>
      <c r="O62" s="26"/>
    </row>
    <row r="63" spans="1:15" ht="45" customHeight="1" x14ac:dyDescent="0.2">
      <c r="A63" s="65"/>
      <c r="B63" s="67"/>
      <c r="C63" s="81"/>
      <c r="D63" s="81"/>
      <c r="E63" s="71"/>
      <c r="F63" s="81"/>
      <c r="G63" s="27" t="s">
        <v>2</v>
      </c>
      <c r="H63" s="13">
        <f t="shared" ref="H63:H65" si="24">SUM(I63:M63)</f>
        <v>553185.23</v>
      </c>
      <c r="I63" s="13">
        <v>0</v>
      </c>
      <c r="J63" s="13">
        <v>0</v>
      </c>
      <c r="K63" s="13">
        <v>90169.2</v>
      </c>
      <c r="L63" s="13">
        <v>218685.97</v>
      </c>
      <c r="M63" s="13">
        <v>244330.06</v>
      </c>
      <c r="N63" s="13"/>
      <c r="O63" s="79" t="s">
        <v>33</v>
      </c>
    </row>
    <row r="64" spans="1:15" ht="43.5" customHeight="1" x14ac:dyDescent="0.2">
      <c r="A64" s="65"/>
      <c r="B64" s="67"/>
      <c r="C64" s="81"/>
      <c r="D64" s="81"/>
      <c r="E64" s="71"/>
      <c r="F64" s="81"/>
      <c r="G64" s="27" t="s">
        <v>1</v>
      </c>
      <c r="H64" s="13">
        <f>SUM(I64:M64)</f>
        <v>370623.75</v>
      </c>
      <c r="I64" s="14">
        <v>0</v>
      </c>
      <c r="J64" s="14">
        <v>21000</v>
      </c>
      <c r="K64" s="14">
        <f>53565.67+21000</f>
        <v>74565.67</v>
      </c>
      <c r="L64" s="14">
        <v>129912.01</v>
      </c>
      <c r="M64" s="13">
        <v>145146.07</v>
      </c>
      <c r="N64" s="13"/>
      <c r="O64" s="80"/>
    </row>
    <row r="65" spans="1:15" ht="15" x14ac:dyDescent="0.2">
      <c r="A65" s="58"/>
      <c r="B65" s="78"/>
      <c r="C65" s="80"/>
      <c r="D65" s="80"/>
      <c r="E65" s="82"/>
      <c r="F65" s="80"/>
      <c r="G65" s="27" t="s">
        <v>0</v>
      </c>
      <c r="H65" s="13">
        <f t="shared" si="24"/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/>
    </row>
    <row r="66" spans="1:15" ht="15" x14ac:dyDescent="0.2">
      <c r="A66" s="30"/>
      <c r="B66" s="52" t="s">
        <v>32</v>
      </c>
      <c r="C66" s="31"/>
      <c r="D66" s="31"/>
      <c r="E66" s="31"/>
      <c r="F66" s="31"/>
      <c r="G66" s="32" t="s">
        <v>4</v>
      </c>
      <c r="H66" s="33">
        <f>SUM(I66:M66)</f>
        <v>2093177.98</v>
      </c>
      <c r="I66" s="33">
        <f>SUM(I67:I69)</f>
        <v>0</v>
      </c>
      <c r="J66" s="33">
        <f t="shared" ref="J66:L66" si="25">SUM(J67:J69)</f>
        <v>41000</v>
      </c>
      <c r="K66" s="33">
        <f t="shared" si="25"/>
        <v>354951.25</v>
      </c>
      <c r="L66" s="33">
        <f t="shared" si="25"/>
        <v>699568.98</v>
      </c>
      <c r="M66" s="33">
        <f>SUM(M67:M69)</f>
        <v>997657.75</v>
      </c>
      <c r="N66" s="34"/>
      <c r="O66" s="35"/>
    </row>
    <row r="67" spans="1:15" ht="42.75" x14ac:dyDescent="0.2">
      <c r="A67" s="30"/>
      <c r="B67" s="53"/>
      <c r="C67" s="31"/>
      <c r="D67" s="31"/>
      <c r="E67" s="31"/>
      <c r="F67" s="31"/>
      <c r="G67" s="32" t="s">
        <v>2</v>
      </c>
      <c r="H67" s="33">
        <f t="shared" ref="H67:H69" si="26">SUM(I67:M67)</f>
        <v>1278151.73</v>
      </c>
      <c r="I67" s="33">
        <f>SUM(I63+I59)</f>
        <v>0</v>
      </c>
      <c r="J67" s="33">
        <f t="shared" ref="J67:M69" si="27">SUM(J63+J59)</f>
        <v>0</v>
      </c>
      <c r="K67" s="33">
        <f t="shared" si="27"/>
        <v>210639.03</v>
      </c>
      <c r="L67" s="33">
        <f t="shared" si="27"/>
        <v>445045.97</v>
      </c>
      <c r="M67" s="33">
        <f>SUM(M63+M59)</f>
        <v>622466.73</v>
      </c>
      <c r="N67" s="34"/>
      <c r="O67" s="35"/>
    </row>
    <row r="68" spans="1:15" ht="42.75" customHeight="1" x14ac:dyDescent="0.2">
      <c r="A68" s="30"/>
      <c r="B68" s="53"/>
      <c r="C68" s="31"/>
      <c r="D68" s="31"/>
      <c r="E68" s="31"/>
      <c r="F68" s="31"/>
      <c r="G68" s="32" t="s">
        <v>1</v>
      </c>
      <c r="H68" s="33">
        <f>SUM(I68:M68)</f>
        <v>815026.25</v>
      </c>
      <c r="I68" s="33">
        <f>SUM(I64+I60)</f>
        <v>0</v>
      </c>
      <c r="J68" s="33">
        <f t="shared" si="27"/>
        <v>41000</v>
      </c>
      <c r="K68" s="33">
        <f t="shared" si="27"/>
        <v>144312.22</v>
      </c>
      <c r="L68" s="33">
        <f>SUM(L64+L60)</f>
        <v>254523.01</v>
      </c>
      <c r="M68" s="33">
        <f>SUM(M64+M60)</f>
        <v>375191.02</v>
      </c>
      <c r="N68" s="34"/>
      <c r="O68" s="35"/>
    </row>
    <row r="69" spans="1:15" ht="40.5" customHeight="1" x14ac:dyDescent="0.2">
      <c r="A69" s="34"/>
      <c r="B69" s="54"/>
      <c r="C69" s="31"/>
      <c r="D69" s="31"/>
      <c r="E69" s="31"/>
      <c r="F69" s="31"/>
      <c r="G69" s="36" t="s">
        <v>0</v>
      </c>
      <c r="H69" s="33">
        <f t="shared" si="26"/>
        <v>0</v>
      </c>
      <c r="I69" s="33">
        <f>SUM(I65+I61)</f>
        <v>0</v>
      </c>
      <c r="J69" s="33">
        <f t="shared" si="27"/>
        <v>0</v>
      </c>
      <c r="K69" s="33">
        <f t="shared" si="27"/>
        <v>0</v>
      </c>
      <c r="L69" s="33">
        <f t="shared" si="27"/>
        <v>0</v>
      </c>
      <c r="M69" s="33">
        <f t="shared" si="27"/>
        <v>0</v>
      </c>
      <c r="N69" s="34"/>
      <c r="O69" s="35"/>
    </row>
    <row r="70" spans="1:15" ht="72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1:15" ht="17.25" customHeight="1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1:15" ht="48" customHeight="1" x14ac:dyDescent="0.2">
      <c r="A72" s="55" t="s">
        <v>43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6"/>
    </row>
    <row r="73" spans="1:15" ht="26.25" customHeight="1" x14ac:dyDescent="0.2">
      <c r="A73" s="57" t="s">
        <v>20</v>
      </c>
      <c r="B73" s="57" t="s">
        <v>19</v>
      </c>
      <c r="C73" s="57" t="s">
        <v>18</v>
      </c>
      <c r="D73" s="57" t="s">
        <v>17</v>
      </c>
      <c r="E73" s="57" t="s">
        <v>16</v>
      </c>
      <c r="F73" s="57" t="s">
        <v>34</v>
      </c>
      <c r="G73" s="59" t="s">
        <v>15</v>
      </c>
      <c r="H73" s="61" t="s">
        <v>14</v>
      </c>
      <c r="I73" s="62"/>
      <c r="J73" s="62"/>
      <c r="K73" s="62"/>
      <c r="L73" s="62"/>
      <c r="M73" s="63"/>
      <c r="N73" s="57" t="s">
        <v>13</v>
      </c>
      <c r="O73" s="57" t="s">
        <v>12</v>
      </c>
    </row>
    <row r="74" spans="1:15" ht="87.75" customHeight="1" x14ac:dyDescent="0.2">
      <c r="A74" s="58"/>
      <c r="B74" s="58"/>
      <c r="C74" s="58"/>
      <c r="D74" s="58"/>
      <c r="E74" s="58"/>
      <c r="F74" s="58"/>
      <c r="G74" s="60"/>
      <c r="H74" s="20" t="s">
        <v>3</v>
      </c>
      <c r="I74" s="45" t="s">
        <v>11</v>
      </c>
      <c r="J74" s="45" t="s">
        <v>10</v>
      </c>
      <c r="K74" s="45" t="s">
        <v>9</v>
      </c>
      <c r="L74" s="45" t="s">
        <v>8</v>
      </c>
      <c r="M74" s="45" t="s">
        <v>7</v>
      </c>
      <c r="N74" s="64"/>
      <c r="O74" s="58"/>
    </row>
    <row r="75" spans="1:15" ht="15" x14ac:dyDescent="0.2">
      <c r="A75" s="22">
        <v>1</v>
      </c>
      <c r="B75" s="22">
        <v>2</v>
      </c>
      <c r="C75" s="22">
        <v>3</v>
      </c>
      <c r="D75" s="22">
        <v>4</v>
      </c>
      <c r="E75" s="22">
        <v>5</v>
      </c>
      <c r="F75" s="22">
        <v>6</v>
      </c>
      <c r="G75" s="22">
        <v>7</v>
      </c>
      <c r="H75" s="23">
        <v>8</v>
      </c>
      <c r="I75" s="24">
        <v>9</v>
      </c>
      <c r="J75" s="24">
        <v>10</v>
      </c>
      <c r="K75" s="24">
        <v>11</v>
      </c>
      <c r="L75" s="24">
        <v>12</v>
      </c>
      <c r="M75" s="24">
        <v>13</v>
      </c>
      <c r="N75" s="22">
        <v>14</v>
      </c>
      <c r="O75" s="22">
        <v>15</v>
      </c>
    </row>
    <row r="76" spans="1:15" ht="18" customHeight="1" x14ac:dyDescent="0.2">
      <c r="A76" s="57" t="s">
        <v>6</v>
      </c>
      <c r="B76" s="66" t="s">
        <v>38</v>
      </c>
      <c r="C76" s="68" t="s">
        <v>46</v>
      </c>
      <c r="D76" s="68">
        <v>250</v>
      </c>
      <c r="E76" s="68">
        <v>250000</v>
      </c>
      <c r="F76" s="68">
        <v>0</v>
      </c>
      <c r="G76" s="25" t="s">
        <v>4</v>
      </c>
      <c r="H76" s="13">
        <f t="shared" ref="H76:K76" si="28">SUM(H77:H79)</f>
        <v>250000</v>
      </c>
      <c r="I76" s="13">
        <v>0</v>
      </c>
      <c r="J76" s="13">
        <v>0</v>
      </c>
      <c r="K76" s="13">
        <f t="shared" si="28"/>
        <v>0</v>
      </c>
      <c r="L76" s="13">
        <v>125000</v>
      </c>
      <c r="M76" s="13">
        <v>125000</v>
      </c>
      <c r="N76" s="38"/>
      <c r="O76" s="46"/>
    </row>
    <row r="77" spans="1:15" ht="28.5" customHeight="1" x14ac:dyDescent="0.2">
      <c r="A77" s="65"/>
      <c r="B77" s="67"/>
      <c r="C77" s="75"/>
      <c r="D77" s="75"/>
      <c r="E77" s="75"/>
      <c r="F77" s="69"/>
      <c r="G77" s="27" t="s">
        <v>2</v>
      </c>
      <c r="H77" s="13">
        <f t="shared" ref="H77:H79" si="29">SUM(I77:M77)</f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38"/>
      <c r="O77" s="72" t="s">
        <v>33</v>
      </c>
    </row>
    <row r="78" spans="1:15" ht="38.25" x14ac:dyDescent="0.2">
      <c r="A78" s="65"/>
      <c r="B78" s="67"/>
      <c r="C78" s="75"/>
      <c r="D78" s="75"/>
      <c r="E78" s="75"/>
      <c r="F78" s="69"/>
      <c r="G78" s="27" t="s">
        <v>1</v>
      </c>
      <c r="H78" s="13">
        <f t="shared" si="29"/>
        <v>0</v>
      </c>
      <c r="I78" s="13">
        <v>0</v>
      </c>
      <c r="J78" s="14">
        <v>0</v>
      </c>
      <c r="K78" s="14">
        <v>0</v>
      </c>
      <c r="L78" s="13">
        <v>0</v>
      </c>
      <c r="M78" s="13">
        <v>0</v>
      </c>
      <c r="N78" s="38"/>
      <c r="O78" s="74"/>
    </row>
    <row r="79" spans="1:15" ht="15" x14ac:dyDescent="0.2">
      <c r="A79" s="58"/>
      <c r="B79" s="78"/>
      <c r="C79" s="76"/>
      <c r="D79" s="76"/>
      <c r="E79" s="76"/>
      <c r="F79" s="77"/>
      <c r="G79" s="27" t="s">
        <v>0</v>
      </c>
      <c r="H79" s="13">
        <f t="shared" si="29"/>
        <v>250000</v>
      </c>
      <c r="I79" s="13">
        <v>0</v>
      </c>
      <c r="J79" s="13">
        <v>0</v>
      </c>
      <c r="K79" s="13">
        <v>0</v>
      </c>
      <c r="L79" s="13">
        <v>125000</v>
      </c>
      <c r="M79" s="13">
        <v>125000</v>
      </c>
      <c r="N79" s="38"/>
      <c r="O79" s="35"/>
    </row>
    <row r="80" spans="1:15" ht="15" x14ac:dyDescent="0.2">
      <c r="A80" s="57" t="s">
        <v>23</v>
      </c>
      <c r="B80" s="66" t="s">
        <v>37</v>
      </c>
      <c r="C80" s="68" t="s">
        <v>46</v>
      </c>
      <c r="D80" s="68">
        <v>240</v>
      </c>
      <c r="E80" s="68">
        <v>240000</v>
      </c>
      <c r="F80" s="68">
        <v>0</v>
      </c>
      <c r="G80" s="25" t="s">
        <v>4</v>
      </c>
      <c r="H80" s="13">
        <f t="shared" ref="H80:J80" si="30">SUM(H81:H83)</f>
        <v>240000</v>
      </c>
      <c r="I80" s="13">
        <f t="shared" si="30"/>
        <v>0</v>
      </c>
      <c r="J80" s="13">
        <f t="shared" si="30"/>
        <v>0</v>
      </c>
      <c r="K80" s="13">
        <v>0</v>
      </c>
      <c r="L80" s="13">
        <v>120000</v>
      </c>
      <c r="M80" s="13">
        <v>120000</v>
      </c>
      <c r="N80" s="38"/>
      <c r="O80" s="35"/>
    </row>
    <row r="81" spans="1:15" ht="42" customHeight="1" x14ac:dyDescent="0.2">
      <c r="A81" s="65"/>
      <c r="B81" s="67"/>
      <c r="C81" s="69"/>
      <c r="D81" s="69"/>
      <c r="E81" s="69"/>
      <c r="F81" s="69"/>
      <c r="G81" s="27" t="s">
        <v>2</v>
      </c>
      <c r="H81" s="13">
        <f t="shared" ref="H81:H83" si="31">SUM(I81:M81)</f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38"/>
      <c r="O81" s="72" t="s">
        <v>33</v>
      </c>
    </row>
    <row r="82" spans="1:15" ht="44.25" customHeight="1" x14ac:dyDescent="0.2">
      <c r="A82" s="65"/>
      <c r="B82" s="67"/>
      <c r="C82" s="69"/>
      <c r="D82" s="69"/>
      <c r="E82" s="69"/>
      <c r="F82" s="69"/>
      <c r="G82" s="27" t="s">
        <v>1</v>
      </c>
      <c r="H82" s="13">
        <f t="shared" si="31"/>
        <v>0</v>
      </c>
      <c r="I82" s="13">
        <v>0</v>
      </c>
      <c r="J82" s="14">
        <v>0</v>
      </c>
      <c r="K82" s="14">
        <v>0</v>
      </c>
      <c r="L82" s="14">
        <v>0</v>
      </c>
      <c r="M82" s="13">
        <v>0</v>
      </c>
      <c r="N82" s="38"/>
      <c r="O82" s="74"/>
    </row>
    <row r="83" spans="1:15" ht="15" x14ac:dyDescent="0.2">
      <c r="A83" s="58"/>
      <c r="B83" s="78"/>
      <c r="C83" s="77"/>
      <c r="D83" s="77"/>
      <c r="E83" s="77"/>
      <c r="F83" s="77"/>
      <c r="G83" s="27" t="s">
        <v>0</v>
      </c>
      <c r="H83" s="13">
        <f t="shared" si="31"/>
        <v>240000</v>
      </c>
      <c r="I83" s="13">
        <v>0</v>
      </c>
      <c r="J83" s="13">
        <v>0</v>
      </c>
      <c r="K83" s="13">
        <v>0</v>
      </c>
      <c r="L83" s="13">
        <v>120000</v>
      </c>
      <c r="M83" s="13">
        <v>120000</v>
      </c>
      <c r="N83" s="38"/>
      <c r="O83" s="35"/>
    </row>
    <row r="84" spans="1:15" ht="15" x14ac:dyDescent="0.2">
      <c r="A84" s="30"/>
      <c r="B84" s="52" t="s">
        <v>32</v>
      </c>
      <c r="C84" s="31"/>
      <c r="D84" s="31"/>
      <c r="E84" s="31"/>
      <c r="F84" s="31"/>
      <c r="G84" s="32" t="s">
        <v>4</v>
      </c>
      <c r="H84" s="33">
        <f>SUM(I84:M84)</f>
        <v>490000</v>
      </c>
      <c r="I84" s="33">
        <f>SUM(I85:I87)</f>
        <v>0</v>
      </c>
      <c r="J84" s="33">
        <f t="shared" ref="J84:M84" si="32">SUM(J85:J87)</f>
        <v>0</v>
      </c>
      <c r="K84" s="33">
        <f t="shared" si="32"/>
        <v>0</v>
      </c>
      <c r="L84" s="33">
        <f t="shared" si="32"/>
        <v>245000</v>
      </c>
      <c r="M84" s="33">
        <f t="shared" si="32"/>
        <v>245000</v>
      </c>
      <c r="N84" s="34"/>
      <c r="O84" s="35"/>
    </row>
    <row r="85" spans="1:15" ht="39.75" customHeight="1" x14ac:dyDescent="0.2">
      <c r="A85" s="30"/>
      <c r="B85" s="53"/>
      <c r="C85" s="31"/>
      <c r="D85" s="31"/>
      <c r="E85" s="31"/>
      <c r="F85" s="31"/>
      <c r="G85" s="32" t="s">
        <v>2</v>
      </c>
      <c r="H85" s="33">
        <f t="shared" ref="H85:H87" si="33">SUM(I85:M85)</f>
        <v>0</v>
      </c>
      <c r="I85" s="33">
        <f t="shared" ref="I85:M87" si="34">SUM(I81+I77)</f>
        <v>0</v>
      </c>
      <c r="J85" s="33">
        <f t="shared" si="34"/>
        <v>0</v>
      </c>
      <c r="K85" s="33">
        <f t="shared" si="34"/>
        <v>0</v>
      </c>
      <c r="L85" s="33">
        <f t="shared" si="34"/>
        <v>0</v>
      </c>
      <c r="M85" s="33">
        <f t="shared" si="34"/>
        <v>0</v>
      </c>
      <c r="N85" s="34"/>
      <c r="O85" s="35"/>
    </row>
    <row r="86" spans="1:15" ht="42.75" x14ac:dyDescent="0.2">
      <c r="A86" s="30"/>
      <c r="B86" s="53"/>
      <c r="C86" s="31"/>
      <c r="D86" s="31"/>
      <c r="E86" s="31"/>
      <c r="F86" s="31"/>
      <c r="G86" s="32" t="s">
        <v>1</v>
      </c>
      <c r="H86" s="33">
        <f t="shared" si="33"/>
        <v>0</v>
      </c>
      <c r="I86" s="33">
        <f t="shared" si="34"/>
        <v>0</v>
      </c>
      <c r="J86" s="33">
        <f t="shared" si="34"/>
        <v>0</v>
      </c>
      <c r="K86" s="33">
        <f t="shared" si="34"/>
        <v>0</v>
      </c>
      <c r="L86" s="33">
        <f t="shared" si="34"/>
        <v>0</v>
      </c>
      <c r="M86" s="33">
        <f t="shared" si="34"/>
        <v>0</v>
      </c>
      <c r="N86" s="34"/>
      <c r="O86" s="35"/>
    </row>
    <row r="87" spans="1:15" ht="105" customHeight="1" x14ac:dyDescent="0.2">
      <c r="A87" s="34"/>
      <c r="B87" s="54"/>
      <c r="C87" s="31"/>
      <c r="D87" s="31"/>
      <c r="E87" s="31"/>
      <c r="F87" s="31"/>
      <c r="G87" s="36" t="s">
        <v>0</v>
      </c>
      <c r="H87" s="33">
        <f t="shared" si="33"/>
        <v>490000</v>
      </c>
      <c r="I87" s="33">
        <f t="shared" si="34"/>
        <v>0</v>
      </c>
      <c r="J87" s="33">
        <f t="shared" si="34"/>
        <v>0</v>
      </c>
      <c r="K87" s="33">
        <f t="shared" si="34"/>
        <v>0</v>
      </c>
      <c r="L87" s="33">
        <f t="shared" si="34"/>
        <v>245000</v>
      </c>
      <c r="M87" s="33">
        <f t="shared" si="34"/>
        <v>245000</v>
      </c>
      <c r="N87" s="34"/>
      <c r="O87" s="35"/>
    </row>
    <row r="88" spans="1:15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ht="42.75" customHeight="1" x14ac:dyDescent="0.2">
      <c r="A89" s="55" t="s">
        <v>44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6"/>
    </row>
    <row r="90" spans="1:15" ht="25.5" customHeight="1" x14ac:dyDescent="0.2">
      <c r="A90" s="57" t="s">
        <v>20</v>
      </c>
      <c r="B90" s="57" t="s">
        <v>19</v>
      </c>
      <c r="C90" s="57" t="s">
        <v>18</v>
      </c>
      <c r="D90" s="57" t="s">
        <v>17</v>
      </c>
      <c r="E90" s="57" t="s">
        <v>16</v>
      </c>
      <c r="F90" s="57" t="s">
        <v>34</v>
      </c>
      <c r="G90" s="59" t="s">
        <v>15</v>
      </c>
      <c r="H90" s="61" t="s">
        <v>14</v>
      </c>
      <c r="I90" s="62"/>
      <c r="J90" s="62"/>
      <c r="K90" s="62"/>
      <c r="L90" s="62"/>
      <c r="M90" s="63"/>
      <c r="N90" s="57" t="s">
        <v>13</v>
      </c>
      <c r="O90" s="57" t="s">
        <v>12</v>
      </c>
    </row>
    <row r="91" spans="1:15" ht="90" customHeight="1" x14ac:dyDescent="0.2">
      <c r="A91" s="58"/>
      <c r="B91" s="58"/>
      <c r="C91" s="58"/>
      <c r="D91" s="58"/>
      <c r="E91" s="58"/>
      <c r="F91" s="58"/>
      <c r="G91" s="60"/>
      <c r="H91" s="20" t="s">
        <v>3</v>
      </c>
      <c r="I91" s="21" t="s">
        <v>11</v>
      </c>
      <c r="J91" s="21" t="s">
        <v>10</v>
      </c>
      <c r="K91" s="21" t="s">
        <v>9</v>
      </c>
      <c r="L91" s="21" t="s">
        <v>8</v>
      </c>
      <c r="M91" s="21" t="s">
        <v>7</v>
      </c>
      <c r="N91" s="64"/>
      <c r="O91" s="58"/>
    </row>
    <row r="92" spans="1:15" ht="15" x14ac:dyDescent="0.2">
      <c r="A92" s="22">
        <v>1</v>
      </c>
      <c r="B92" s="22">
        <v>2</v>
      </c>
      <c r="C92" s="22">
        <v>3</v>
      </c>
      <c r="D92" s="22">
        <v>4</v>
      </c>
      <c r="E92" s="22">
        <v>5</v>
      </c>
      <c r="F92" s="22">
        <v>6</v>
      </c>
      <c r="G92" s="22">
        <v>7</v>
      </c>
      <c r="H92" s="23">
        <v>8</v>
      </c>
      <c r="I92" s="24">
        <v>9</v>
      </c>
      <c r="J92" s="24">
        <v>10</v>
      </c>
      <c r="K92" s="24">
        <v>11</v>
      </c>
      <c r="L92" s="24">
        <v>12</v>
      </c>
      <c r="M92" s="24">
        <v>13</v>
      </c>
      <c r="N92" s="22">
        <v>14</v>
      </c>
      <c r="O92" s="22">
        <v>15</v>
      </c>
    </row>
    <row r="93" spans="1:15" ht="15" x14ac:dyDescent="0.2">
      <c r="A93" s="57">
        <v>1</v>
      </c>
      <c r="B93" s="66" t="s">
        <v>39</v>
      </c>
      <c r="C93" s="68" t="s">
        <v>47</v>
      </c>
      <c r="D93" s="68">
        <v>950</v>
      </c>
      <c r="E93" s="68">
        <v>950000</v>
      </c>
      <c r="F93" s="68">
        <v>0</v>
      </c>
      <c r="G93" s="25" t="s">
        <v>4</v>
      </c>
      <c r="H93" s="47">
        <f t="shared" ref="H93:M93" si="35">SUM(H94:H96)</f>
        <v>950000</v>
      </c>
      <c r="I93" s="47">
        <f t="shared" si="35"/>
        <v>0</v>
      </c>
      <c r="J93" s="47">
        <f t="shared" si="35"/>
        <v>0</v>
      </c>
      <c r="K93" s="47">
        <f t="shared" si="35"/>
        <v>0</v>
      </c>
      <c r="L93" s="47">
        <f t="shared" si="35"/>
        <v>475000</v>
      </c>
      <c r="M93" s="47">
        <f t="shared" si="35"/>
        <v>475000</v>
      </c>
      <c r="N93" s="38"/>
      <c r="O93" s="46"/>
    </row>
    <row r="94" spans="1:15" ht="45" customHeight="1" x14ac:dyDescent="0.2">
      <c r="A94" s="65"/>
      <c r="B94" s="67"/>
      <c r="C94" s="75"/>
      <c r="D94" s="75"/>
      <c r="E94" s="75"/>
      <c r="F94" s="69"/>
      <c r="G94" s="27" t="s">
        <v>2</v>
      </c>
      <c r="H94" s="13">
        <f t="shared" ref="H94:H96" si="36">SUM(I94:M94)</f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38"/>
      <c r="O94" s="72" t="s">
        <v>33</v>
      </c>
    </row>
    <row r="95" spans="1:15" ht="45.75" customHeight="1" x14ac:dyDescent="0.2">
      <c r="A95" s="65"/>
      <c r="B95" s="67"/>
      <c r="C95" s="75"/>
      <c r="D95" s="75"/>
      <c r="E95" s="75"/>
      <c r="F95" s="69"/>
      <c r="G95" s="27" t="s">
        <v>1</v>
      </c>
      <c r="H95" s="13">
        <f t="shared" si="36"/>
        <v>0</v>
      </c>
      <c r="I95" s="13">
        <v>0</v>
      </c>
      <c r="J95" s="14">
        <v>0</v>
      </c>
      <c r="K95" s="14">
        <v>0</v>
      </c>
      <c r="L95" s="13">
        <v>0</v>
      </c>
      <c r="M95" s="13">
        <v>0</v>
      </c>
      <c r="N95" s="38"/>
      <c r="O95" s="74"/>
    </row>
    <row r="96" spans="1:15" ht="15" x14ac:dyDescent="0.2">
      <c r="A96" s="58"/>
      <c r="B96" s="78"/>
      <c r="C96" s="76"/>
      <c r="D96" s="76"/>
      <c r="E96" s="76"/>
      <c r="F96" s="77"/>
      <c r="G96" s="27" t="s">
        <v>0</v>
      </c>
      <c r="H96" s="13">
        <f t="shared" si="36"/>
        <v>950000</v>
      </c>
      <c r="I96" s="28">
        <v>0</v>
      </c>
      <c r="J96" s="48">
        <v>0</v>
      </c>
      <c r="K96" s="48">
        <v>0</v>
      </c>
      <c r="L96" s="48">
        <v>475000</v>
      </c>
      <c r="M96" s="28">
        <v>475000</v>
      </c>
      <c r="N96" s="38"/>
      <c r="O96" s="35"/>
    </row>
    <row r="97" spans="1:15" ht="15" x14ac:dyDescent="0.2">
      <c r="A97" s="30"/>
      <c r="B97" s="52" t="s">
        <v>32</v>
      </c>
      <c r="C97" s="31"/>
      <c r="D97" s="31"/>
      <c r="E97" s="31"/>
      <c r="F97" s="31"/>
      <c r="G97" s="32" t="s">
        <v>4</v>
      </c>
      <c r="H97" s="33">
        <f>SUM(I97:M97)</f>
        <v>950000</v>
      </c>
      <c r="I97" s="33">
        <f>SUM(I98:I100)</f>
        <v>0</v>
      </c>
      <c r="J97" s="33">
        <f t="shared" ref="J97:M97" si="37">SUM(J98:J100)</f>
        <v>0</v>
      </c>
      <c r="K97" s="33">
        <f t="shared" si="37"/>
        <v>0</v>
      </c>
      <c r="L97" s="33">
        <f t="shared" si="37"/>
        <v>475000</v>
      </c>
      <c r="M97" s="33">
        <f t="shared" si="37"/>
        <v>475000</v>
      </c>
      <c r="N97" s="34"/>
      <c r="O97" s="35"/>
    </row>
    <row r="98" spans="1:15" ht="42.75" x14ac:dyDescent="0.2">
      <c r="A98" s="30"/>
      <c r="B98" s="53"/>
      <c r="C98" s="31"/>
      <c r="D98" s="31"/>
      <c r="E98" s="31"/>
      <c r="F98" s="31"/>
      <c r="G98" s="32" t="s">
        <v>2</v>
      </c>
      <c r="H98" s="33">
        <f t="shared" ref="H98:H100" si="38">SUM(I98:M98)</f>
        <v>0</v>
      </c>
      <c r="I98" s="33">
        <f>SUM(I94)</f>
        <v>0</v>
      </c>
      <c r="J98" s="33">
        <f t="shared" ref="J98:M98" si="39">SUM(J94)</f>
        <v>0</v>
      </c>
      <c r="K98" s="33">
        <f t="shared" si="39"/>
        <v>0</v>
      </c>
      <c r="L98" s="33">
        <f t="shared" si="39"/>
        <v>0</v>
      </c>
      <c r="M98" s="33">
        <f t="shared" si="39"/>
        <v>0</v>
      </c>
      <c r="N98" s="34"/>
      <c r="O98" s="35"/>
    </row>
    <row r="99" spans="1:15" ht="41.25" customHeight="1" x14ac:dyDescent="0.2">
      <c r="A99" s="30"/>
      <c r="B99" s="53"/>
      <c r="C99" s="31"/>
      <c r="D99" s="31"/>
      <c r="E99" s="31"/>
      <c r="F99" s="31"/>
      <c r="G99" s="32" t="s">
        <v>1</v>
      </c>
      <c r="H99" s="33">
        <f t="shared" si="38"/>
        <v>0</v>
      </c>
      <c r="I99" s="33">
        <f>SUM(I95)</f>
        <v>0</v>
      </c>
      <c r="J99" s="33">
        <f t="shared" ref="J99:M99" si="40">SUM(J95)</f>
        <v>0</v>
      </c>
      <c r="K99" s="33">
        <f t="shared" si="40"/>
        <v>0</v>
      </c>
      <c r="L99" s="33">
        <f t="shared" si="40"/>
        <v>0</v>
      </c>
      <c r="M99" s="33">
        <f t="shared" si="40"/>
        <v>0</v>
      </c>
      <c r="N99" s="34"/>
      <c r="O99" s="35"/>
    </row>
    <row r="100" spans="1:15" ht="28.5" x14ac:dyDescent="0.2">
      <c r="A100" s="34"/>
      <c r="B100" s="54"/>
      <c r="C100" s="31"/>
      <c r="D100" s="31"/>
      <c r="E100" s="31"/>
      <c r="F100" s="31"/>
      <c r="G100" s="36" t="s">
        <v>0</v>
      </c>
      <c r="H100" s="33">
        <f t="shared" si="38"/>
        <v>950000</v>
      </c>
      <c r="I100" s="33">
        <f>SUM(I96)</f>
        <v>0</v>
      </c>
      <c r="J100" s="33">
        <f t="shared" ref="J100:M100" si="41">SUM(J96)</f>
        <v>0</v>
      </c>
      <c r="K100" s="33">
        <f t="shared" si="41"/>
        <v>0</v>
      </c>
      <c r="L100" s="33">
        <f t="shared" si="41"/>
        <v>475000</v>
      </c>
      <c r="M100" s="33">
        <f t="shared" si="41"/>
        <v>475000</v>
      </c>
      <c r="N100" s="34"/>
      <c r="O100" s="35"/>
    </row>
    <row r="101" spans="1:15" ht="93" customHeight="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 ht="15" x14ac:dyDescent="0.2">
      <c r="A102" s="15"/>
      <c r="B102" s="16"/>
      <c r="C102" s="17"/>
      <c r="D102" s="17"/>
      <c r="E102" s="17"/>
      <c r="F102" s="17"/>
      <c r="G102" s="18"/>
      <c r="H102" s="19"/>
      <c r="I102" s="19"/>
      <c r="J102" s="19"/>
      <c r="K102" s="19"/>
      <c r="L102" s="19"/>
      <c r="M102" s="19"/>
      <c r="N102" s="15"/>
      <c r="O102" s="37"/>
    </row>
    <row r="103" spans="1:15" ht="49.5" customHeight="1" x14ac:dyDescent="0.2">
      <c r="A103" s="55" t="s">
        <v>52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6"/>
    </row>
    <row r="104" spans="1:15" ht="27.75" customHeight="1" x14ac:dyDescent="0.2">
      <c r="A104" s="57" t="s">
        <v>20</v>
      </c>
      <c r="B104" s="57" t="s">
        <v>19</v>
      </c>
      <c r="C104" s="57" t="s">
        <v>18</v>
      </c>
      <c r="D104" s="57" t="s">
        <v>17</v>
      </c>
      <c r="E104" s="57" t="s">
        <v>16</v>
      </c>
      <c r="F104" s="57" t="s">
        <v>34</v>
      </c>
      <c r="G104" s="59" t="s">
        <v>15</v>
      </c>
      <c r="H104" s="61" t="s">
        <v>14</v>
      </c>
      <c r="I104" s="62"/>
      <c r="J104" s="62"/>
      <c r="K104" s="62"/>
      <c r="L104" s="62"/>
      <c r="M104" s="63"/>
      <c r="N104" s="57" t="s">
        <v>13</v>
      </c>
      <c r="O104" s="57" t="s">
        <v>12</v>
      </c>
    </row>
    <row r="105" spans="1:15" ht="81.75" customHeight="1" x14ac:dyDescent="0.2">
      <c r="A105" s="58"/>
      <c r="B105" s="58"/>
      <c r="C105" s="58"/>
      <c r="D105" s="58"/>
      <c r="E105" s="58"/>
      <c r="F105" s="58"/>
      <c r="G105" s="60"/>
      <c r="H105" s="20" t="s">
        <v>3</v>
      </c>
      <c r="I105" s="21" t="s">
        <v>11</v>
      </c>
      <c r="J105" s="21" t="s">
        <v>10</v>
      </c>
      <c r="K105" s="21" t="s">
        <v>9</v>
      </c>
      <c r="L105" s="21" t="s">
        <v>8</v>
      </c>
      <c r="M105" s="21" t="s">
        <v>7</v>
      </c>
      <c r="N105" s="64"/>
      <c r="O105" s="58"/>
    </row>
    <row r="106" spans="1:15" ht="39" customHeight="1" x14ac:dyDescent="0.2">
      <c r="A106" s="22">
        <v>1</v>
      </c>
      <c r="B106" s="22">
        <v>2</v>
      </c>
      <c r="C106" s="22">
        <v>3</v>
      </c>
      <c r="D106" s="22">
        <v>4</v>
      </c>
      <c r="E106" s="22">
        <v>5</v>
      </c>
      <c r="F106" s="22">
        <v>6</v>
      </c>
      <c r="G106" s="22">
        <v>7</v>
      </c>
      <c r="H106" s="23">
        <v>8</v>
      </c>
      <c r="I106" s="24">
        <v>9</v>
      </c>
      <c r="J106" s="24">
        <v>10</v>
      </c>
      <c r="K106" s="24">
        <v>11</v>
      </c>
      <c r="L106" s="24">
        <v>12</v>
      </c>
      <c r="M106" s="24">
        <v>13</v>
      </c>
      <c r="N106" s="22">
        <v>14</v>
      </c>
      <c r="O106" s="22">
        <v>15</v>
      </c>
    </row>
    <row r="107" spans="1:15" ht="15" x14ac:dyDescent="0.2">
      <c r="A107" s="57" t="s">
        <v>6</v>
      </c>
      <c r="B107" s="66" t="s">
        <v>50</v>
      </c>
      <c r="C107" s="68" t="s">
        <v>5</v>
      </c>
      <c r="D107" s="91" t="s">
        <v>58</v>
      </c>
      <c r="E107" s="70">
        <v>539325.80000000005</v>
      </c>
      <c r="F107" s="68">
        <v>0</v>
      </c>
      <c r="G107" s="25" t="s">
        <v>4</v>
      </c>
      <c r="H107" s="13">
        <f>SUM(H108:H110)</f>
        <v>630428.25</v>
      </c>
      <c r="I107" s="13">
        <f t="shared" ref="I107:M107" si="42">SUM(I108:I110)</f>
        <v>0</v>
      </c>
      <c r="J107" s="13">
        <f t="shared" si="42"/>
        <v>124106.44999999998</v>
      </c>
      <c r="K107" s="13">
        <f t="shared" si="42"/>
        <v>252478.08000000002</v>
      </c>
      <c r="L107" s="13">
        <f t="shared" si="42"/>
        <v>253843.71999999997</v>
      </c>
      <c r="M107" s="13">
        <f t="shared" si="42"/>
        <v>0</v>
      </c>
      <c r="N107" s="49"/>
      <c r="O107" s="46"/>
    </row>
    <row r="108" spans="1:15" ht="27" customHeight="1" x14ac:dyDescent="0.2">
      <c r="A108" s="65"/>
      <c r="B108" s="67"/>
      <c r="C108" s="75"/>
      <c r="D108" s="75"/>
      <c r="E108" s="71"/>
      <c r="F108" s="69"/>
      <c r="G108" s="27" t="s">
        <v>36</v>
      </c>
      <c r="H108" s="13">
        <f>SUM(I108:M108)</f>
        <v>254194.6</v>
      </c>
      <c r="I108" s="13">
        <v>0</v>
      </c>
      <c r="J108" s="13">
        <v>83771.899999999994</v>
      </c>
      <c r="K108" s="13">
        <v>170422.7</v>
      </c>
      <c r="L108" s="13">
        <v>0</v>
      </c>
      <c r="M108" s="13">
        <v>0</v>
      </c>
      <c r="N108" s="38"/>
      <c r="O108" s="72" t="s">
        <v>33</v>
      </c>
    </row>
    <row r="109" spans="1:15" ht="27" customHeight="1" x14ac:dyDescent="0.2">
      <c r="A109" s="65"/>
      <c r="B109" s="67"/>
      <c r="C109" s="75"/>
      <c r="D109" s="75"/>
      <c r="E109" s="71"/>
      <c r="F109" s="69"/>
      <c r="G109" s="27" t="s">
        <v>2</v>
      </c>
      <c r="H109" s="13">
        <f>SUM(I109:M109)</f>
        <v>313189.8</v>
      </c>
      <c r="I109" s="13">
        <v>0</v>
      </c>
      <c r="J109" s="13">
        <v>27923.9</v>
      </c>
      <c r="K109" s="13">
        <v>56807.57</v>
      </c>
      <c r="L109" s="13">
        <v>228458.33</v>
      </c>
      <c r="M109" s="13">
        <v>0</v>
      </c>
      <c r="N109" s="38"/>
      <c r="O109" s="73"/>
    </row>
    <row r="110" spans="1:15" ht="38.25" x14ac:dyDescent="0.2">
      <c r="A110" s="65"/>
      <c r="B110" s="67"/>
      <c r="C110" s="75"/>
      <c r="D110" s="75"/>
      <c r="E110" s="71"/>
      <c r="F110" s="69"/>
      <c r="G110" s="27" t="s">
        <v>1</v>
      </c>
      <c r="H110" s="13">
        <f>SUM(I110:M110)</f>
        <v>63043.85</v>
      </c>
      <c r="I110" s="13">
        <v>0</v>
      </c>
      <c r="J110" s="14">
        <v>12410.65</v>
      </c>
      <c r="K110" s="14">
        <v>25247.81</v>
      </c>
      <c r="L110" s="13">
        <v>25385.39</v>
      </c>
      <c r="M110" s="13">
        <v>0</v>
      </c>
      <c r="N110" s="38"/>
      <c r="O110" s="74"/>
    </row>
    <row r="111" spans="1:15" ht="15" x14ac:dyDescent="0.2">
      <c r="A111" s="57" t="s">
        <v>23</v>
      </c>
      <c r="B111" s="66" t="s">
        <v>48</v>
      </c>
      <c r="C111" s="68" t="s">
        <v>63</v>
      </c>
      <c r="D111" s="68" t="s">
        <v>59</v>
      </c>
      <c r="E111" s="70">
        <v>347353</v>
      </c>
      <c r="F111" s="68">
        <v>0</v>
      </c>
      <c r="G111" s="25" t="s">
        <v>4</v>
      </c>
      <c r="H111" s="13">
        <f t="shared" ref="H111:M111" si="43">SUM(H112:H114)</f>
        <v>347353</v>
      </c>
      <c r="I111" s="13">
        <f t="shared" si="43"/>
        <v>0</v>
      </c>
      <c r="J111" s="13">
        <f t="shared" si="43"/>
        <v>0</v>
      </c>
      <c r="K111" s="13">
        <f t="shared" si="43"/>
        <v>90000</v>
      </c>
      <c r="L111" s="13">
        <f t="shared" si="43"/>
        <v>257353</v>
      </c>
      <c r="M111" s="13">
        <f t="shared" si="43"/>
        <v>0</v>
      </c>
      <c r="N111" s="38"/>
      <c r="O111" s="46"/>
    </row>
    <row r="112" spans="1:15" ht="25.5" x14ac:dyDescent="0.2">
      <c r="A112" s="65"/>
      <c r="B112" s="67"/>
      <c r="C112" s="69"/>
      <c r="D112" s="69"/>
      <c r="E112" s="71"/>
      <c r="F112" s="69"/>
      <c r="G112" s="27" t="s">
        <v>36</v>
      </c>
      <c r="H112" s="13">
        <f t="shared" ref="H112:H114" si="44">SUM(I112:M112)</f>
        <v>173712.7</v>
      </c>
      <c r="I112" s="13">
        <v>0</v>
      </c>
      <c r="J112" s="13">
        <v>0</v>
      </c>
      <c r="K112" s="13">
        <v>0</v>
      </c>
      <c r="L112" s="13">
        <v>173712.7</v>
      </c>
      <c r="M112" s="13">
        <v>0</v>
      </c>
      <c r="N112" s="38"/>
      <c r="O112" s="72" t="s">
        <v>33</v>
      </c>
    </row>
    <row r="113" spans="1:15" ht="25.5" x14ac:dyDescent="0.2">
      <c r="A113" s="65"/>
      <c r="B113" s="67"/>
      <c r="C113" s="69"/>
      <c r="D113" s="69"/>
      <c r="E113" s="71"/>
      <c r="F113" s="69"/>
      <c r="G113" s="27" t="s">
        <v>2</v>
      </c>
      <c r="H113" s="13">
        <v>138905</v>
      </c>
      <c r="I113" s="13">
        <v>0</v>
      </c>
      <c r="J113" s="13">
        <v>0</v>
      </c>
      <c r="K113" s="13">
        <v>81000</v>
      </c>
      <c r="L113" s="13">
        <v>57905</v>
      </c>
      <c r="M113" s="13">
        <v>0</v>
      </c>
      <c r="N113" s="38"/>
      <c r="O113" s="73"/>
    </row>
    <row r="114" spans="1:15" ht="73.5" customHeight="1" x14ac:dyDescent="0.2">
      <c r="A114" s="65"/>
      <c r="B114" s="67"/>
      <c r="C114" s="69"/>
      <c r="D114" s="69"/>
      <c r="E114" s="71"/>
      <c r="F114" s="69"/>
      <c r="G114" s="27" t="s">
        <v>1</v>
      </c>
      <c r="H114" s="13">
        <f t="shared" si="44"/>
        <v>34735.300000000003</v>
      </c>
      <c r="I114" s="13">
        <v>0</v>
      </c>
      <c r="J114" s="14">
        <v>0</v>
      </c>
      <c r="K114" s="14">
        <v>9000</v>
      </c>
      <c r="L114" s="13">
        <v>25735.3</v>
      </c>
      <c r="M114" s="13">
        <v>0</v>
      </c>
      <c r="N114" s="38"/>
      <c r="O114" s="74"/>
    </row>
    <row r="115" spans="1:15" ht="15" x14ac:dyDescent="0.2">
      <c r="A115" s="30"/>
      <c r="B115" s="52" t="s">
        <v>32</v>
      </c>
      <c r="C115" s="31"/>
      <c r="D115" s="31"/>
      <c r="E115" s="31"/>
      <c r="F115" s="31"/>
      <c r="G115" s="32" t="s">
        <v>4</v>
      </c>
      <c r="H115" s="33">
        <f>SUM(H116:H118)</f>
        <v>977781.25</v>
      </c>
      <c r="I115" s="33">
        <f>SUM(I117:I118)</f>
        <v>0</v>
      </c>
      <c r="J115" s="33">
        <f>SUM(J116:J118)</f>
        <v>124106.44999999998</v>
      </c>
      <c r="K115" s="33">
        <f t="shared" ref="K115:M115" si="45">SUM(K116:K118)</f>
        <v>342478.08000000002</v>
      </c>
      <c r="L115" s="33">
        <f t="shared" si="45"/>
        <v>511196.72</v>
      </c>
      <c r="M115" s="33">
        <f t="shared" si="45"/>
        <v>0</v>
      </c>
      <c r="N115" s="34"/>
      <c r="O115" s="35"/>
    </row>
    <row r="116" spans="1:15" ht="47.25" customHeight="1" x14ac:dyDescent="0.2">
      <c r="A116" s="30"/>
      <c r="B116" s="53"/>
      <c r="C116" s="31"/>
      <c r="D116" s="31"/>
      <c r="E116" s="31"/>
      <c r="F116" s="31"/>
      <c r="G116" s="36" t="s">
        <v>36</v>
      </c>
      <c r="H116" s="33">
        <f>SUM(I116:M116)</f>
        <v>427907.30000000005</v>
      </c>
      <c r="I116" s="33">
        <f>I108+I112</f>
        <v>0</v>
      </c>
      <c r="J116" s="33">
        <f t="shared" ref="J116:M116" si="46">J108+J112</f>
        <v>83771.899999999994</v>
      </c>
      <c r="K116" s="33">
        <f t="shared" si="46"/>
        <v>170422.7</v>
      </c>
      <c r="L116" s="33">
        <f t="shared" si="46"/>
        <v>173712.7</v>
      </c>
      <c r="M116" s="33">
        <f t="shared" si="46"/>
        <v>0</v>
      </c>
      <c r="N116" s="34"/>
      <c r="O116" s="35"/>
    </row>
    <row r="117" spans="1:15" ht="42.75" x14ac:dyDescent="0.2">
      <c r="A117" s="30"/>
      <c r="B117" s="53"/>
      <c r="C117" s="31"/>
      <c r="D117" s="31"/>
      <c r="E117" s="31"/>
      <c r="F117" s="31"/>
      <c r="G117" s="32" t="s">
        <v>2</v>
      </c>
      <c r="H117" s="33">
        <f>SUM(I117:M117)</f>
        <v>452094.79999999993</v>
      </c>
      <c r="I117" s="33">
        <f>I109+I113</f>
        <v>0</v>
      </c>
      <c r="J117" s="33">
        <f t="shared" ref="J117:M117" si="47">J109+J113</f>
        <v>27923.9</v>
      </c>
      <c r="K117" s="33">
        <f t="shared" si="47"/>
        <v>137807.57</v>
      </c>
      <c r="L117" s="33">
        <f t="shared" si="47"/>
        <v>286363.32999999996</v>
      </c>
      <c r="M117" s="33">
        <f t="shared" si="47"/>
        <v>0</v>
      </c>
      <c r="N117" s="34"/>
      <c r="O117" s="35"/>
    </row>
    <row r="118" spans="1:15" ht="42.75" x14ac:dyDescent="0.2">
      <c r="A118" s="34"/>
      <c r="B118" s="54"/>
      <c r="C118" s="31"/>
      <c r="D118" s="31"/>
      <c r="E118" s="31"/>
      <c r="F118" s="31"/>
      <c r="G118" s="32" t="s">
        <v>1</v>
      </c>
      <c r="H118" s="33">
        <f t="shared" ref="H118" si="48">SUM(I118:M118)</f>
        <v>97779.15</v>
      </c>
      <c r="I118" s="33">
        <f>I110+I114</f>
        <v>0</v>
      </c>
      <c r="J118" s="33">
        <f t="shared" ref="J118:M118" si="49">J110+J114</f>
        <v>12410.65</v>
      </c>
      <c r="K118" s="33">
        <f t="shared" si="49"/>
        <v>34247.81</v>
      </c>
      <c r="L118" s="33">
        <f t="shared" si="49"/>
        <v>51120.69</v>
      </c>
      <c r="M118" s="33">
        <f t="shared" si="49"/>
        <v>0</v>
      </c>
      <c r="N118" s="34"/>
      <c r="O118" s="35"/>
    </row>
    <row r="119" spans="1:15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 ht="37.5" customHeight="1" x14ac:dyDescent="0.2">
      <c r="A120" s="55" t="s">
        <v>55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6"/>
    </row>
    <row r="121" spans="1:15" ht="15" x14ac:dyDescent="0.2">
      <c r="A121" s="57" t="s">
        <v>20</v>
      </c>
      <c r="B121" s="57" t="s">
        <v>19</v>
      </c>
      <c r="C121" s="57" t="s">
        <v>18</v>
      </c>
      <c r="D121" s="57" t="s">
        <v>17</v>
      </c>
      <c r="E121" s="57" t="s">
        <v>16</v>
      </c>
      <c r="F121" s="57" t="s">
        <v>34</v>
      </c>
      <c r="G121" s="59" t="s">
        <v>15</v>
      </c>
      <c r="H121" s="61" t="s">
        <v>14</v>
      </c>
      <c r="I121" s="62"/>
      <c r="J121" s="62"/>
      <c r="K121" s="62"/>
      <c r="L121" s="62"/>
      <c r="M121" s="63"/>
      <c r="N121" s="57" t="s">
        <v>13</v>
      </c>
      <c r="O121" s="57" t="s">
        <v>12</v>
      </c>
    </row>
    <row r="122" spans="1:15" ht="100.5" customHeight="1" x14ac:dyDescent="0.2">
      <c r="A122" s="58"/>
      <c r="B122" s="58"/>
      <c r="C122" s="58"/>
      <c r="D122" s="58"/>
      <c r="E122" s="58"/>
      <c r="F122" s="58"/>
      <c r="G122" s="60"/>
      <c r="H122" s="20" t="s">
        <v>3</v>
      </c>
      <c r="I122" s="21" t="s">
        <v>11</v>
      </c>
      <c r="J122" s="21" t="s">
        <v>10</v>
      </c>
      <c r="K122" s="21" t="s">
        <v>9</v>
      </c>
      <c r="L122" s="21" t="s">
        <v>8</v>
      </c>
      <c r="M122" s="21" t="s">
        <v>7</v>
      </c>
      <c r="N122" s="64"/>
      <c r="O122" s="58"/>
    </row>
    <row r="123" spans="1:15" ht="15" x14ac:dyDescent="0.2">
      <c r="A123" s="22">
        <v>1</v>
      </c>
      <c r="B123" s="22">
        <v>2</v>
      </c>
      <c r="C123" s="22">
        <v>3</v>
      </c>
      <c r="D123" s="22">
        <v>4</v>
      </c>
      <c r="E123" s="22">
        <v>5</v>
      </c>
      <c r="F123" s="22">
        <v>6</v>
      </c>
      <c r="G123" s="22">
        <v>7</v>
      </c>
      <c r="H123" s="23">
        <v>8</v>
      </c>
      <c r="I123" s="24">
        <v>9</v>
      </c>
      <c r="J123" s="24">
        <v>10</v>
      </c>
      <c r="K123" s="24">
        <v>11</v>
      </c>
      <c r="L123" s="24">
        <v>12</v>
      </c>
      <c r="M123" s="24">
        <v>13</v>
      </c>
      <c r="N123" s="22">
        <v>14</v>
      </c>
      <c r="O123" s="22">
        <v>15</v>
      </c>
    </row>
    <row r="124" spans="1:15" ht="15" x14ac:dyDescent="0.2">
      <c r="A124" s="57">
        <v>1</v>
      </c>
      <c r="B124" s="66" t="s">
        <v>51</v>
      </c>
      <c r="C124" s="68">
        <v>2021</v>
      </c>
      <c r="D124" s="91" t="s">
        <v>58</v>
      </c>
      <c r="E124" s="70">
        <v>33004</v>
      </c>
      <c r="F124" s="68">
        <v>0</v>
      </c>
      <c r="G124" s="25" t="s">
        <v>4</v>
      </c>
      <c r="H124" s="13">
        <f t="shared" ref="H124:M124" si="50">SUM(H125:H127)</f>
        <v>33004</v>
      </c>
      <c r="I124" s="13">
        <f t="shared" si="50"/>
        <v>0</v>
      </c>
      <c r="J124" s="13">
        <f t="shared" si="50"/>
        <v>33004</v>
      </c>
      <c r="K124" s="13">
        <f t="shared" si="50"/>
        <v>0</v>
      </c>
      <c r="L124" s="13">
        <f t="shared" si="50"/>
        <v>0</v>
      </c>
      <c r="M124" s="13">
        <f t="shared" si="50"/>
        <v>0</v>
      </c>
      <c r="N124" s="49"/>
      <c r="O124" s="46"/>
    </row>
    <row r="125" spans="1:15" ht="25.5" x14ac:dyDescent="0.2">
      <c r="A125" s="65"/>
      <c r="B125" s="67"/>
      <c r="C125" s="75"/>
      <c r="D125" s="75"/>
      <c r="E125" s="71"/>
      <c r="F125" s="69"/>
      <c r="G125" s="27" t="s">
        <v>36</v>
      </c>
      <c r="H125" s="13">
        <f t="shared" ref="H125" si="51">SUM(I125:M125)</f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38"/>
      <c r="O125" s="72" t="s">
        <v>33</v>
      </c>
    </row>
    <row r="126" spans="1:15" ht="25.5" x14ac:dyDescent="0.2">
      <c r="A126" s="65"/>
      <c r="B126" s="67"/>
      <c r="C126" s="75"/>
      <c r="D126" s="75"/>
      <c r="E126" s="71"/>
      <c r="F126" s="69"/>
      <c r="G126" s="27" t="s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38"/>
      <c r="O126" s="73"/>
    </row>
    <row r="127" spans="1:15" ht="71.25" customHeight="1" x14ac:dyDescent="0.2">
      <c r="A127" s="65"/>
      <c r="B127" s="67"/>
      <c r="C127" s="75"/>
      <c r="D127" s="75"/>
      <c r="E127" s="71"/>
      <c r="F127" s="69"/>
      <c r="G127" s="27" t="s">
        <v>1</v>
      </c>
      <c r="H127" s="13">
        <f t="shared" ref="H127" si="52">SUM(I127:M127)</f>
        <v>33004</v>
      </c>
      <c r="I127" s="13">
        <v>0</v>
      </c>
      <c r="J127" s="14">
        <v>33004</v>
      </c>
      <c r="K127" s="14">
        <v>0</v>
      </c>
      <c r="L127" s="13">
        <v>0</v>
      </c>
      <c r="M127" s="13">
        <v>0</v>
      </c>
      <c r="N127" s="38"/>
      <c r="O127" s="74"/>
    </row>
    <row r="128" spans="1:15" ht="15" x14ac:dyDescent="0.2">
      <c r="A128" s="57">
        <v>2</v>
      </c>
      <c r="B128" s="66" t="s">
        <v>49</v>
      </c>
      <c r="C128" s="68">
        <v>2021</v>
      </c>
      <c r="D128" s="68" t="s">
        <v>59</v>
      </c>
      <c r="E128" s="70">
        <v>23700</v>
      </c>
      <c r="F128" s="68">
        <v>0</v>
      </c>
      <c r="G128" s="25" t="s">
        <v>4</v>
      </c>
      <c r="H128" s="13">
        <f t="shared" ref="H128:M128" si="53">SUM(H129:H131)</f>
        <v>23700</v>
      </c>
      <c r="I128" s="13">
        <f t="shared" si="53"/>
        <v>0</v>
      </c>
      <c r="J128" s="13">
        <f t="shared" si="53"/>
        <v>23700</v>
      </c>
      <c r="K128" s="13">
        <f t="shared" si="53"/>
        <v>0</v>
      </c>
      <c r="L128" s="13">
        <f t="shared" si="53"/>
        <v>0</v>
      </c>
      <c r="M128" s="13">
        <f t="shared" si="53"/>
        <v>0</v>
      </c>
      <c r="N128" s="49"/>
      <c r="O128" s="46"/>
    </row>
    <row r="129" spans="1:15" ht="25.5" x14ac:dyDescent="0.2">
      <c r="A129" s="65"/>
      <c r="B129" s="67"/>
      <c r="C129" s="75"/>
      <c r="D129" s="69"/>
      <c r="E129" s="71"/>
      <c r="F129" s="69"/>
      <c r="G129" s="27" t="s">
        <v>36</v>
      </c>
      <c r="H129" s="13">
        <f t="shared" ref="H129" si="54">SUM(I129:M129)</f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38"/>
      <c r="O129" s="72" t="s">
        <v>33</v>
      </c>
    </row>
    <row r="130" spans="1:15" ht="25.5" x14ac:dyDescent="0.2">
      <c r="A130" s="65"/>
      <c r="B130" s="67"/>
      <c r="C130" s="75"/>
      <c r="D130" s="69"/>
      <c r="E130" s="71"/>
      <c r="F130" s="69"/>
      <c r="G130" s="27" t="s">
        <v>2</v>
      </c>
      <c r="H130" s="13">
        <v>0</v>
      </c>
      <c r="I130" s="28">
        <v>0</v>
      </c>
      <c r="J130" s="48">
        <v>0</v>
      </c>
      <c r="K130" s="48">
        <v>0</v>
      </c>
      <c r="L130" s="48">
        <v>0</v>
      </c>
      <c r="M130" s="28">
        <v>0</v>
      </c>
      <c r="N130" s="38"/>
      <c r="O130" s="73"/>
    </row>
    <row r="131" spans="1:15" ht="79.5" customHeight="1" x14ac:dyDescent="0.2">
      <c r="A131" s="65"/>
      <c r="B131" s="67"/>
      <c r="C131" s="75"/>
      <c r="D131" s="69"/>
      <c r="E131" s="71"/>
      <c r="F131" s="69"/>
      <c r="G131" s="27" t="s">
        <v>1</v>
      </c>
      <c r="H131" s="13">
        <f t="shared" ref="H131" si="55">SUM(I131:M131)</f>
        <v>23700</v>
      </c>
      <c r="I131" s="13">
        <v>0</v>
      </c>
      <c r="J131" s="14">
        <v>23700</v>
      </c>
      <c r="K131" s="14">
        <v>0</v>
      </c>
      <c r="L131" s="13">
        <v>0</v>
      </c>
      <c r="M131" s="13">
        <v>0</v>
      </c>
      <c r="N131" s="38"/>
      <c r="O131" s="74"/>
    </row>
    <row r="132" spans="1:15" ht="15" x14ac:dyDescent="0.2">
      <c r="A132" s="30"/>
      <c r="B132" s="52" t="s">
        <v>32</v>
      </c>
      <c r="C132" s="31"/>
      <c r="D132" s="31"/>
      <c r="E132" s="31"/>
      <c r="F132" s="31"/>
      <c r="G132" s="32" t="s">
        <v>4</v>
      </c>
      <c r="H132" s="33">
        <f>SUM(H133:H135)</f>
        <v>56704</v>
      </c>
      <c r="I132" s="33">
        <f>SUM(I134:I135)</f>
        <v>0</v>
      </c>
      <c r="J132" s="33">
        <f>SUM(J133:J135)</f>
        <v>56704</v>
      </c>
      <c r="K132" s="33">
        <f t="shared" ref="K132:M132" si="56">SUM(K133:K135)</f>
        <v>0</v>
      </c>
      <c r="L132" s="33">
        <f t="shared" si="56"/>
        <v>0</v>
      </c>
      <c r="M132" s="33">
        <f t="shared" si="56"/>
        <v>0</v>
      </c>
      <c r="N132" s="34"/>
      <c r="O132" s="35"/>
    </row>
    <row r="133" spans="1:15" ht="42.75" x14ac:dyDescent="0.2">
      <c r="A133" s="30"/>
      <c r="B133" s="53"/>
      <c r="C133" s="31"/>
      <c r="D133" s="31"/>
      <c r="E133" s="31"/>
      <c r="F133" s="31"/>
      <c r="G133" s="36" t="s">
        <v>36</v>
      </c>
      <c r="H133" s="33">
        <f>SUM(I133:M133)</f>
        <v>0</v>
      </c>
      <c r="I133" s="33">
        <f>I125+I129</f>
        <v>0</v>
      </c>
      <c r="J133" s="33">
        <f t="shared" ref="J133:M133" si="57">J125+J129</f>
        <v>0</v>
      </c>
      <c r="K133" s="33">
        <f t="shared" si="57"/>
        <v>0</v>
      </c>
      <c r="L133" s="33">
        <f t="shared" si="57"/>
        <v>0</v>
      </c>
      <c r="M133" s="33">
        <f t="shared" si="57"/>
        <v>0</v>
      </c>
      <c r="N133" s="34"/>
      <c r="O133" s="35"/>
    </row>
    <row r="134" spans="1:15" ht="42.75" x14ac:dyDescent="0.2">
      <c r="A134" s="30"/>
      <c r="B134" s="53"/>
      <c r="C134" s="31"/>
      <c r="D134" s="31"/>
      <c r="E134" s="31"/>
      <c r="F134" s="31"/>
      <c r="G134" s="32" t="s">
        <v>2</v>
      </c>
      <c r="H134" s="33">
        <f>SUM(I134:M134)</f>
        <v>0</v>
      </c>
      <c r="I134" s="33">
        <f t="shared" ref="I134:M135" si="58">I126+I130</f>
        <v>0</v>
      </c>
      <c r="J134" s="33">
        <f t="shared" si="58"/>
        <v>0</v>
      </c>
      <c r="K134" s="33">
        <f t="shared" si="58"/>
        <v>0</v>
      </c>
      <c r="L134" s="33">
        <f t="shared" si="58"/>
        <v>0</v>
      </c>
      <c r="M134" s="33">
        <f t="shared" si="58"/>
        <v>0</v>
      </c>
      <c r="N134" s="34"/>
      <c r="O134" s="35"/>
    </row>
    <row r="135" spans="1:15" ht="42.75" x14ac:dyDescent="0.2">
      <c r="A135" s="34"/>
      <c r="B135" s="54"/>
      <c r="C135" s="31"/>
      <c r="D135" s="31"/>
      <c r="E135" s="31"/>
      <c r="F135" s="31"/>
      <c r="G135" s="32" t="s">
        <v>1</v>
      </c>
      <c r="H135" s="33">
        <f t="shared" ref="H135" si="59">SUM(I135:M135)</f>
        <v>56704</v>
      </c>
      <c r="I135" s="33">
        <f t="shared" si="58"/>
        <v>0</v>
      </c>
      <c r="J135" s="33">
        <f t="shared" si="58"/>
        <v>56704</v>
      </c>
      <c r="K135" s="33">
        <f t="shared" si="58"/>
        <v>0</v>
      </c>
      <c r="L135" s="33">
        <f t="shared" si="58"/>
        <v>0</v>
      </c>
      <c r="M135" s="33">
        <f t="shared" si="58"/>
        <v>0</v>
      </c>
      <c r="N135" s="34"/>
      <c r="O135" s="35"/>
    </row>
  </sheetData>
  <mergeCells count="202">
    <mergeCell ref="A31:A34"/>
    <mergeCell ref="C31:C34"/>
    <mergeCell ref="D31:D34"/>
    <mergeCell ref="E31:E34"/>
    <mergeCell ref="F31:F34"/>
    <mergeCell ref="O32:O33"/>
    <mergeCell ref="B31:B34"/>
    <mergeCell ref="B132:B135"/>
    <mergeCell ref="A128:A131"/>
    <mergeCell ref="B128:B131"/>
    <mergeCell ref="C128:C131"/>
    <mergeCell ref="D128:D131"/>
    <mergeCell ref="E128:E131"/>
    <mergeCell ref="F128:F131"/>
    <mergeCell ref="O129:O131"/>
    <mergeCell ref="A124:A127"/>
    <mergeCell ref="B124:B127"/>
    <mergeCell ref="C124:C127"/>
    <mergeCell ref="D124:D127"/>
    <mergeCell ref="E124:E127"/>
    <mergeCell ref="F124:F127"/>
    <mergeCell ref="O125:O127"/>
    <mergeCell ref="A120:O120"/>
    <mergeCell ref="A121:A122"/>
    <mergeCell ref="B121:B122"/>
    <mergeCell ref="C121:C122"/>
    <mergeCell ref="D121:D122"/>
    <mergeCell ref="E121:E122"/>
    <mergeCell ref="F121:F122"/>
    <mergeCell ref="G121:G122"/>
    <mergeCell ref="H121:M121"/>
    <mergeCell ref="N121:N122"/>
    <mergeCell ref="O121:O122"/>
    <mergeCell ref="A14:A17"/>
    <mergeCell ref="B14:B17"/>
    <mergeCell ref="C14:C17"/>
    <mergeCell ref="D14:D17"/>
    <mergeCell ref="E14:E17"/>
    <mergeCell ref="F14:F17"/>
    <mergeCell ref="O15:O16"/>
    <mergeCell ref="B18:B21"/>
    <mergeCell ref="A27:A30"/>
    <mergeCell ref="B27:B30"/>
    <mergeCell ref="C27:C30"/>
    <mergeCell ref="D27:D30"/>
    <mergeCell ref="E27:E30"/>
    <mergeCell ref="D55:D56"/>
    <mergeCell ref="A107:A110"/>
    <mergeCell ref="B107:B110"/>
    <mergeCell ref="C107:C110"/>
    <mergeCell ref="D107:D110"/>
    <mergeCell ref="E107:E110"/>
    <mergeCell ref="F107:F110"/>
    <mergeCell ref="O108:O110"/>
    <mergeCell ref="E76:E79"/>
    <mergeCell ref="O77:O78"/>
    <mergeCell ref="A80:A83"/>
    <mergeCell ref="B80:B83"/>
    <mergeCell ref="C80:C83"/>
    <mergeCell ref="D80:D83"/>
    <mergeCell ref="B66:B69"/>
    <mergeCell ref="H55:M55"/>
    <mergeCell ref="N55:N56"/>
    <mergeCell ref="F55:F56"/>
    <mergeCell ref="G55:G56"/>
    <mergeCell ref="E90:E91"/>
    <mergeCell ref="G90:G91"/>
    <mergeCell ref="H90:M90"/>
    <mergeCell ref="N90:N91"/>
    <mergeCell ref="A93:A96"/>
    <mergeCell ref="A44:A47"/>
    <mergeCell ref="E24:E25"/>
    <mergeCell ref="A23:O23"/>
    <mergeCell ref="A24:A25"/>
    <mergeCell ref="B24:B25"/>
    <mergeCell ref="N41:N42"/>
    <mergeCell ref="O41:O42"/>
    <mergeCell ref="F24:F25"/>
    <mergeCell ref="O3:O4"/>
    <mergeCell ref="E3:E4"/>
    <mergeCell ref="D3:D4"/>
    <mergeCell ref="N3:N4"/>
    <mergeCell ref="G24:G25"/>
    <mergeCell ref="H24:M24"/>
    <mergeCell ref="N24:N25"/>
    <mergeCell ref="O24:O25"/>
    <mergeCell ref="F44:F47"/>
    <mergeCell ref="F27:F30"/>
    <mergeCell ref="C24:C25"/>
    <mergeCell ref="D24:D25"/>
    <mergeCell ref="O28:O29"/>
    <mergeCell ref="B35:B38"/>
    <mergeCell ref="B41:B42"/>
    <mergeCell ref="C41:C42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C6:C9"/>
    <mergeCell ref="D41:D42"/>
    <mergeCell ref="E41:E42"/>
    <mergeCell ref="F41:F42"/>
    <mergeCell ref="G41:G42"/>
    <mergeCell ref="H41:M41"/>
    <mergeCell ref="B44:B47"/>
    <mergeCell ref="C44:C47"/>
    <mergeCell ref="D44:D47"/>
    <mergeCell ref="E44:E47"/>
    <mergeCell ref="A40:O40"/>
    <mergeCell ref="A41:A42"/>
    <mergeCell ref="B48:B51"/>
    <mergeCell ref="O45:O46"/>
    <mergeCell ref="O59:O60"/>
    <mergeCell ref="C62:C65"/>
    <mergeCell ref="D62:D65"/>
    <mergeCell ref="E62:E65"/>
    <mergeCell ref="F62:F65"/>
    <mergeCell ref="F58:F61"/>
    <mergeCell ref="O55:O56"/>
    <mergeCell ref="A54:O54"/>
    <mergeCell ref="A55:A56"/>
    <mergeCell ref="B55:B56"/>
    <mergeCell ref="E55:E56"/>
    <mergeCell ref="A62:A65"/>
    <mergeCell ref="B62:B65"/>
    <mergeCell ref="A58:A61"/>
    <mergeCell ref="B58:B61"/>
    <mergeCell ref="C55:C56"/>
    <mergeCell ref="O63:O64"/>
    <mergeCell ref="C58:C61"/>
    <mergeCell ref="D58:D61"/>
    <mergeCell ref="E58:E61"/>
    <mergeCell ref="A76:A79"/>
    <mergeCell ref="B76:B79"/>
    <mergeCell ref="C76:C79"/>
    <mergeCell ref="D76:D79"/>
    <mergeCell ref="F76:F79"/>
    <mergeCell ref="E80:E83"/>
    <mergeCell ref="F80:F83"/>
    <mergeCell ref="O90:O91"/>
    <mergeCell ref="A89:O89"/>
    <mergeCell ref="A90:A91"/>
    <mergeCell ref="A72:O72"/>
    <mergeCell ref="A73:A74"/>
    <mergeCell ref="B73:B74"/>
    <mergeCell ref="C73:C74"/>
    <mergeCell ref="D73:D74"/>
    <mergeCell ref="E73:E74"/>
    <mergeCell ref="F73:F74"/>
    <mergeCell ref="G73:G74"/>
    <mergeCell ref="H73:M73"/>
    <mergeCell ref="N73:N74"/>
    <mergeCell ref="O73:O74"/>
    <mergeCell ref="O94:O95"/>
    <mergeCell ref="B93:B96"/>
    <mergeCell ref="C93:C96"/>
    <mergeCell ref="O81:O82"/>
    <mergeCell ref="B84:B87"/>
    <mergeCell ref="B90:B91"/>
    <mergeCell ref="C90:C91"/>
    <mergeCell ref="D90:D91"/>
    <mergeCell ref="F90:F91"/>
    <mergeCell ref="M1:O1"/>
    <mergeCell ref="B115:B118"/>
    <mergeCell ref="A103:O103"/>
    <mergeCell ref="A104:A105"/>
    <mergeCell ref="B104:B105"/>
    <mergeCell ref="C104:C105"/>
    <mergeCell ref="D104:D105"/>
    <mergeCell ref="E104:E105"/>
    <mergeCell ref="F104:F105"/>
    <mergeCell ref="G104:G105"/>
    <mergeCell ref="H104:M104"/>
    <mergeCell ref="N104:N105"/>
    <mergeCell ref="O104:O105"/>
    <mergeCell ref="A111:A114"/>
    <mergeCell ref="B111:B114"/>
    <mergeCell ref="C111:C114"/>
    <mergeCell ref="D111:D114"/>
    <mergeCell ref="E111:E114"/>
    <mergeCell ref="F111:F114"/>
    <mergeCell ref="O112:O114"/>
    <mergeCell ref="B97:B100"/>
    <mergeCell ref="D93:D96"/>
    <mergeCell ref="E93:E96"/>
    <mergeCell ref="F93:F96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7" manualBreakCount="7">
    <brk id="22" max="14" man="1"/>
    <brk id="39" max="14" man="1"/>
    <brk id="53" max="14" man="1"/>
    <brk id="71" max="14" man="1"/>
    <brk id="88" max="14" man="1"/>
    <brk id="101" max="14" man="1"/>
    <brk id="11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3" t="s">
        <v>3</v>
      </c>
      <c r="B1" s="3" t="s">
        <v>25</v>
      </c>
      <c r="C1" s="3" t="s">
        <v>26</v>
      </c>
      <c r="D1" s="3" t="s">
        <v>27</v>
      </c>
      <c r="E1" s="3" t="s">
        <v>28</v>
      </c>
      <c r="F1" s="4" t="s">
        <v>29</v>
      </c>
    </row>
    <row r="2" spans="1:6" s="2" customFormat="1" ht="18" customHeight="1" x14ac:dyDescent="0.2">
      <c r="A2" s="5"/>
      <c r="B2" s="4">
        <v>15822.5</v>
      </c>
      <c r="C2" s="4">
        <v>221109.3</v>
      </c>
      <c r="D2" s="4">
        <v>880170.2</v>
      </c>
      <c r="E2" s="4" t="s">
        <v>30</v>
      </c>
      <c r="F2" s="4">
        <v>0</v>
      </c>
    </row>
    <row r="3" spans="1:6" s="2" customFormat="1" ht="16.5" thickBot="1" x14ac:dyDescent="0.25">
      <c r="A3" s="7"/>
      <c r="B3" s="9"/>
      <c r="C3" s="9"/>
      <c r="D3" s="9"/>
      <c r="E3" s="9"/>
      <c r="F3" s="9"/>
    </row>
    <row r="4" spans="1:6" s="2" customFormat="1" ht="16.5" thickBot="1" x14ac:dyDescent="0.25">
      <c r="A4" s="7"/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s="2" customFormat="1" ht="18" customHeight="1" x14ac:dyDescent="0.2">
      <c r="A5" s="4"/>
      <c r="B5" s="4">
        <v>384855.8</v>
      </c>
      <c r="C5" s="4">
        <v>290364.09999999998</v>
      </c>
      <c r="D5" s="4">
        <v>511119.9</v>
      </c>
      <c r="E5" s="4" t="s">
        <v>31</v>
      </c>
      <c r="F5" s="4">
        <v>0</v>
      </c>
    </row>
    <row r="6" spans="1:6" s="2" customFormat="1" ht="16.5" thickBot="1" x14ac:dyDescent="0.25">
      <c r="A6" s="9"/>
      <c r="B6" s="9"/>
      <c r="C6" s="9"/>
      <c r="D6" s="9"/>
      <c r="E6" s="9"/>
      <c r="F6" s="9"/>
    </row>
    <row r="7" spans="1:6" s="2" customFormat="1" ht="16.5" thickBot="1" x14ac:dyDescent="0.25">
      <c r="A7" s="7"/>
      <c r="B7" s="6">
        <v>236300</v>
      </c>
      <c r="C7" s="8">
        <v>0</v>
      </c>
      <c r="D7" s="6">
        <v>0</v>
      </c>
      <c r="E7" s="6">
        <v>0</v>
      </c>
      <c r="F7" s="6">
        <v>0</v>
      </c>
    </row>
    <row r="8" spans="1:6" s="2" customFormat="1" ht="18" customHeight="1" x14ac:dyDescent="0.2">
      <c r="A8" s="5"/>
      <c r="B8" s="5">
        <v>654828.30000000005</v>
      </c>
      <c r="C8" s="5">
        <v>511473.4</v>
      </c>
      <c r="D8" s="5">
        <v>1391290.1</v>
      </c>
      <c r="E8" s="10">
        <v>222176.46</v>
      </c>
      <c r="F8" s="5">
        <v>0</v>
      </c>
    </row>
    <row r="9" spans="1:6" s="2" customFormat="1" ht="16.5" thickBot="1" x14ac:dyDescent="0.25">
      <c r="A9" s="7"/>
      <c r="B9" s="7"/>
      <c r="C9" s="7"/>
      <c r="D9" s="7"/>
      <c r="E9" s="11"/>
      <c r="F9" s="7"/>
    </row>
    <row r="24" spans="1:6" ht="13.5" thickBot="1" x14ac:dyDescent="0.25"/>
    <row r="25" spans="1:6" ht="16.5" thickBot="1" x14ac:dyDescent="0.25">
      <c r="A25" s="3" t="s">
        <v>25</v>
      </c>
      <c r="B25" s="3" t="s">
        <v>26</v>
      </c>
      <c r="C25" s="3" t="s">
        <v>27</v>
      </c>
      <c r="D25" s="3" t="s">
        <v>28</v>
      </c>
      <c r="E25" s="4" t="s">
        <v>29</v>
      </c>
    </row>
    <row r="26" spans="1:6" ht="15.75" x14ac:dyDescent="0.25">
      <c r="A26" s="4">
        <v>15822.5</v>
      </c>
      <c r="B26" s="4">
        <v>221109.3</v>
      </c>
      <c r="C26" s="4">
        <v>880170.2</v>
      </c>
      <c r="D26" s="4" t="s">
        <v>30</v>
      </c>
      <c r="E26" s="4">
        <v>0</v>
      </c>
      <c r="F26" s="1">
        <f>SUM(A26:E26)</f>
        <v>1117102</v>
      </c>
    </row>
    <row r="27" spans="1:6" ht="16.5" thickBot="1" x14ac:dyDescent="0.3">
      <c r="A27" s="9"/>
      <c r="B27" s="9"/>
      <c r="C27" s="9"/>
      <c r="D27" s="9"/>
      <c r="E27" s="9"/>
      <c r="F27" s="1">
        <f t="shared" ref="F27:F33" si="0">SUM(A27:E27)</f>
        <v>0</v>
      </c>
    </row>
    <row r="28" spans="1:6" ht="16.5" thickBot="1" x14ac:dyDescent="0.3">
      <c r="A28" s="6">
        <v>0</v>
      </c>
      <c r="B28" s="6">
        <v>0</v>
      </c>
      <c r="C28" s="6">
        <v>0</v>
      </c>
      <c r="D28" s="6">
        <v>0</v>
      </c>
      <c r="E28" s="6">
        <v>0</v>
      </c>
      <c r="F28" s="1">
        <f t="shared" si="0"/>
        <v>0</v>
      </c>
    </row>
    <row r="29" spans="1:6" ht="15.75" x14ac:dyDescent="0.25">
      <c r="A29" s="4">
        <v>384855.8</v>
      </c>
      <c r="B29" s="4">
        <v>290364.09999999998</v>
      </c>
      <c r="C29" s="4">
        <v>511119.9</v>
      </c>
      <c r="D29" s="4" t="s">
        <v>31</v>
      </c>
      <c r="E29" s="4">
        <v>0</v>
      </c>
      <c r="F29" s="1">
        <f>SUM(A29:E29)</f>
        <v>1186339.7999999998</v>
      </c>
    </row>
    <row r="30" spans="1:6" ht="16.5" thickBot="1" x14ac:dyDescent="0.3">
      <c r="A30" s="9"/>
      <c r="B30" s="9"/>
      <c r="C30" s="9"/>
      <c r="D30" s="9"/>
      <c r="E30" s="9"/>
      <c r="F30" s="1">
        <f t="shared" si="0"/>
        <v>0</v>
      </c>
    </row>
    <row r="31" spans="1:6" ht="16.5" thickBot="1" x14ac:dyDescent="0.3">
      <c r="A31" s="6">
        <v>236300</v>
      </c>
      <c r="B31" s="8">
        <v>0</v>
      </c>
      <c r="C31" s="6">
        <v>0</v>
      </c>
      <c r="D31" s="6">
        <v>0</v>
      </c>
      <c r="E31" s="6">
        <v>0</v>
      </c>
      <c r="F31" s="1">
        <f t="shared" si="0"/>
        <v>236300</v>
      </c>
    </row>
    <row r="32" spans="1:6" ht="15.75" x14ac:dyDescent="0.25">
      <c r="A32" s="5">
        <v>654828.30000000005</v>
      </c>
      <c r="B32" s="5">
        <v>511473.4</v>
      </c>
      <c r="C32" s="5">
        <v>1391290.1</v>
      </c>
      <c r="D32" s="10">
        <v>222176.46</v>
      </c>
      <c r="E32" s="5">
        <v>0</v>
      </c>
      <c r="F32" s="1">
        <f>SUM(A32:E32)</f>
        <v>2779768.2600000002</v>
      </c>
    </row>
    <row r="33" spans="1:6" ht="16.5" thickBot="1" x14ac:dyDescent="0.3">
      <c r="A33" s="7"/>
      <c r="B33" s="7"/>
      <c r="C33" s="7"/>
      <c r="D33" s="11"/>
      <c r="E33" s="7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2021-12-01T06:46:17Z</cp:lastPrinted>
  <dcterms:created xsi:type="dcterms:W3CDTF">2019-12-12T15:28:22Z</dcterms:created>
  <dcterms:modified xsi:type="dcterms:W3CDTF">2021-12-09T11:11:51Z</dcterms:modified>
</cp:coreProperties>
</file>