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480" windowWidth="14370" windowHeight="12120" activeTab="2"/>
  </bookViews>
  <sheets>
    <sheet name="Показатели" sheetId="3" r:id="rId1"/>
    <sheet name="Обоснование финансовых ресу " sheetId="2" r:id="rId2"/>
    <sheet name="Перечень мероприятий" sheetId="1" r:id="rId3"/>
  </sheets>
  <definedNames>
    <definedName name="_xlnm.Print_Titles" localSheetId="2">'Перечень мероприятий'!$7:$9</definedName>
    <definedName name="_xlnm.Print_Titles" localSheetId="0">Показатели!$6:$8</definedName>
    <definedName name="_xlnm.Print_Area" localSheetId="1">'Обоснование финансовых ресу '!$A$1:$F$522</definedName>
    <definedName name="_xlnm.Print_Area" localSheetId="2">'Перечень мероприятий'!$A$1:$M$451</definedName>
    <definedName name="_xlnm.Print_Area" localSheetId="0">Показатели!$A$1:$K$45</definedName>
  </definedNames>
  <calcPr calcId="145621"/>
</workbook>
</file>

<file path=xl/calcChain.xml><?xml version="1.0" encoding="utf-8"?>
<calcChain xmlns="http://schemas.openxmlformats.org/spreadsheetml/2006/main">
  <c r="E121" i="2" l="1"/>
  <c r="E120" i="2"/>
  <c r="E119" i="2"/>
  <c r="E118" i="2"/>
  <c r="E117" i="2"/>
  <c r="F105" i="1"/>
  <c r="F104" i="1"/>
  <c r="F103" i="1"/>
  <c r="F102" i="1"/>
  <c r="K101" i="1"/>
  <c r="J101" i="1"/>
  <c r="I101" i="1"/>
  <c r="H101" i="1"/>
  <c r="G101" i="1"/>
  <c r="F101" i="1"/>
  <c r="E101" i="1"/>
  <c r="E116" i="2" l="1"/>
  <c r="E109" i="2"/>
  <c r="E108" i="2"/>
  <c r="E107" i="2"/>
  <c r="E106" i="2"/>
  <c r="E105" i="2"/>
  <c r="E99" i="2"/>
  <c r="F353" i="1"/>
  <c r="E225" i="1" l="1"/>
  <c r="K225" i="1"/>
  <c r="J225" i="1"/>
  <c r="I225" i="1"/>
  <c r="H225" i="1"/>
  <c r="G225" i="1"/>
  <c r="F235" i="1"/>
  <c r="E127" i="2" l="1"/>
  <c r="E126" i="2"/>
  <c r="E125" i="2"/>
  <c r="E124" i="2"/>
  <c r="E123" i="2"/>
  <c r="G64" i="1"/>
  <c r="H64" i="1"/>
  <c r="I64" i="1"/>
  <c r="J64" i="1"/>
  <c r="K64" i="1"/>
  <c r="E64" i="1"/>
  <c r="G106" i="1"/>
  <c r="H106" i="1"/>
  <c r="I106" i="1"/>
  <c r="J106" i="1"/>
  <c r="K106" i="1"/>
  <c r="E106" i="1"/>
  <c r="F110" i="1"/>
  <c r="F109" i="1"/>
  <c r="F108" i="1"/>
  <c r="F107" i="1"/>
  <c r="F106" i="1" l="1"/>
  <c r="E122" i="2"/>
  <c r="G328" i="1" l="1"/>
  <c r="K328" i="1"/>
  <c r="J328" i="1"/>
  <c r="I328" i="1"/>
  <c r="H328" i="1"/>
  <c r="F379" i="1"/>
  <c r="F378" i="1"/>
  <c r="F377" i="1"/>
  <c r="F376" i="1"/>
  <c r="K375" i="1"/>
  <c r="E442" i="2" s="1"/>
  <c r="J375" i="1"/>
  <c r="E441" i="2" s="1"/>
  <c r="I375" i="1"/>
  <c r="E440" i="2" s="1"/>
  <c r="H375" i="1"/>
  <c r="E439" i="2" s="1"/>
  <c r="G375" i="1"/>
  <c r="E438" i="2" s="1"/>
  <c r="E375" i="1"/>
  <c r="F375" i="1" l="1"/>
  <c r="E437" i="2"/>
  <c r="E350" i="1"/>
  <c r="G350" i="1"/>
  <c r="H350" i="1"/>
  <c r="I350" i="1"/>
  <c r="J350" i="1"/>
  <c r="K350" i="1"/>
  <c r="F351" i="1"/>
  <c r="F352" i="1"/>
  <c r="F354" i="1"/>
  <c r="F350" i="1" l="1"/>
  <c r="E97" i="2"/>
  <c r="E96" i="2"/>
  <c r="E95" i="2"/>
  <c r="E94" i="2"/>
  <c r="E93" i="2"/>
  <c r="E91" i="2"/>
  <c r="E90" i="2"/>
  <c r="E89" i="2"/>
  <c r="E88" i="2"/>
  <c r="E87" i="2"/>
  <c r="E175" i="2" l="1"/>
  <c r="E174" i="2"/>
  <c r="E173" i="2"/>
  <c r="E172" i="2"/>
  <c r="E187" i="2"/>
  <c r="E186" i="2"/>
  <c r="E185" i="2"/>
  <c r="E184" i="2"/>
  <c r="E183" i="2"/>
  <c r="E181" i="2"/>
  <c r="E180" i="2"/>
  <c r="E179" i="2"/>
  <c r="E178" i="2"/>
  <c r="E177" i="2"/>
  <c r="E169" i="2"/>
  <c r="E168" i="2"/>
  <c r="E167" i="2"/>
  <c r="E165" i="2"/>
  <c r="E182" i="2" l="1"/>
  <c r="F159" i="1"/>
  <c r="F149" i="1"/>
  <c r="E265" i="2" l="1"/>
  <c r="E264" i="2"/>
  <c r="E263" i="2"/>
  <c r="E262" i="2"/>
  <c r="E261" i="2"/>
  <c r="E259" i="2"/>
  <c r="E258" i="2"/>
  <c r="E257" i="2"/>
  <c r="E256" i="2"/>
  <c r="E255" i="2"/>
  <c r="E253" i="2"/>
  <c r="E193" i="2" s="1"/>
  <c r="E252" i="2"/>
  <c r="E515" i="2" s="1"/>
  <c r="E251" i="2"/>
  <c r="E191" i="2" s="1"/>
  <c r="E250" i="2"/>
  <c r="E249" i="2"/>
  <c r="E512" i="2" s="1"/>
  <c r="E260" i="2" l="1"/>
  <c r="E192" i="2"/>
  <c r="E514" i="2"/>
  <c r="E189" i="2"/>
  <c r="E516" i="2"/>
  <c r="E513" i="2"/>
  <c r="E190" i="2"/>
  <c r="G165" i="1"/>
  <c r="G164" i="1"/>
  <c r="G163" i="1"/>
  <c r="G162" i="1"/>
  <c r="K211" i="1"/>
  <c r="J211" i="1"/>
  <c r="I211" i="1"/>
  <c r="H211" i="1"/>
  <c r="G211" i="1"/>
  <c r="F212" i="1"/>
  <c r="F213" i="1"/>
  <c r="F214" i="1"/>
  <c r="E254" i="2"/>
  <c r="E248" i="2"/>
  <c r="F211" i="1" l="1"/>
  <c r="E247" i="2"/>
  <c r="E246" i="2"/>
  <c r="E245" i="2"/>
  <c r="E244" i="2"/>
  <c r="E243" i="2"/>
  <c r="E242" i="2" l="1"/>
  <c r="E511" i="2" l="1"/>
  <c r="E188" i="2"/>
  <c r="F209" i="1"/>
  <c r="F208" i="1"/>
  <c r="K206" i="1"/>
  <c r="J206" i="1"/>
  <c r="I206" i="1"/>
  <c r="H206" i="1"/>
  <c r="G206" i="1"/>
  <c r="E206" i="1"/>
  <c r="F205" i="1"/>
  <c r="F204" i="1"/>
  <c r="F203" i="1"/>
  <c r="F202" i="1"/>
  <c r="K201" i="1"/>
  <c r="J201" i="1"/>
  <c r="I201" i="1"/>
  <c r="H201" i="1"/>
  <c r="G201" i="1"/>
  <c r="E201" i="1"/>
  <c r="F201" i="1" l="1"/>
  <c r="F206" i="1"/>
  <c r="G425" i="1" l="1"/>
  <c r="J383" i="1" l="1"/>
  <c r="I383" i="1"/>
  <c r="E430" i="2"/>
  <c r="E429" i="2"/>
  <c r="E428" i="2"/>
  <c r="E427" i="2"/>
  <c r="E426" i="2"/>
  <c r="F369" i="1"/>
  <c r="F368" i="1"/>
  <c r="F367" i="1"/>
  <c r="F366" i="1"/>
  <c r="K365" i="1"/>
  <c r="J365" i="1"/>
  <c r="I365" i="1"/>
  <c r="H365" i="1"/>
  <c r="G365" i="1"/>
  <c r="E365" i="1"/>
  <c r="F365" i="1" l="1"/>
  <c r="E425" i="2"/>
  <c r="G14" i="1"/>
  <c r="E115" i="1" l="1"/>
  <c r="E114" i="1"/>
  <c r="E113" i="1"/>
  <c r="E112" i="1"/>
  <c r="K115" i="1"/>
  <c r="J115" i="1"/>
  <c r="I115" i="1"/>
  <c r="H115" i="1"/>
  <c r="K114" i="1"/>
  <c r="J114" i="1"/>
  <c r="I114" i="1"/>
  <c r="H114" i="1"/>
  <c r="K113" i="1"/>
  <c r="J113" i="1"/>
  <c r="I113" i="1"/>
  <c r="H113" i="1"/>
  <c r="K112" i="1"/>
  <c r="J112" i="1"/>
  <c r="I112" i="1"/>
  <c r="H112" i="1"/>
  <c r="G115" i="1"/>
  <c r="G112" i="1"/>
  <c r="G113" i="1"/>
  <c r="G114" i="1"/>
  <c r="E111" i="1" l="1"/>
  <c r="H111" i="1"/>
  <c r="I111" i="1"/>
  <c r="J111" i="1"/>
  <c r="K111" i="1"/>
  <c r="E406" i="2"/>
  <c r="E405" i="2"/>
  <c r="E404" i="2"/>
  <c r="E403" i="2"/>
  <c r="E402" i="2"/>
  <c r="E418" i="2"/>
  <c r="E417" i="2"/>
  <c r="E416" i="2"/>
  <c r="E415" i="2"/>
  <c r="E414" i="2"/>
  <c r="E163" i="2"/>
  <c r="E162" i="2"/>
  <c r="E161" i="2"/>
  <c r="E115" i="2"/>
  <c r="E114" i="2"/>
  <c r="E113" i="2"/>
  <c r="E112" i="2"/>
  <c r="E111" i="2"/>
  <c r="E401" i="2" l="1"/>
  <c r="E226" i="1"/>
  <c r="E224" i="1"/>
  <c r="E223" i="1"/>
  <c r="K226" i="1"/>
  <c r="J226" i="1"/>
  <c r="I226" i="1"/>
  <c r="H226" i="1"/>
  <c r="K224" i="1"/>
  <c r="J224" i="1"/>
  <c r="I224" i="1"/>
  <c r="H224" i="1"/>
  <c r="K223" i="1"/>
  <c r="J223" i="1"/>
  <c r="I223" i="1"/>
  <c r="H223" i="1"/>
  <c r="G226" i="1"/>
  <c r="G224" i="1"/>
  <c r="G223" i="1"/>
  <c r="E164" i="1"/>
  <c r="K165" i="1"/>
  <c r="J165" i="1"/>
  <c r="I165" i="1"/>
  <c r="H165" i="1"/>
  <c r="K164" i="1"/>
  <c r="J164" i="1"/>
  <c r="I164" i="1"/>
  <c r="H164" i="1"/>
  <c r="K163" i="1"/>
  <c r="J163" i="1"/>
  <c r="I163" i="1"/>
  <c r="H163" i="1"/>
  <c r="K162" i="1"/>
  <c r="J162" i="1"/>
  <c r="I162" i="1"/>
  <c r="H162" i="1"/>
  <c r="E139" i="1"/>
  <c r="K139" i="1"/>
  <c r="J139" i="1"/>
  <c r="I139" i="1"/>
  <c r="H139" i="1"/>
  <c r="G139" i="1"/>
  <c r="E65" i="1"/>
  <c r="E63" i="1"/>
  <c r="E62" i="1"/>
  <c r="K65" i="1"/>
  <c r="J65" i="1"/>
  <c r="I65" i="1"/>
  <c r="H65" i="1"/>
  <c r="K63" i="1"/>
  <c r="J63" i="1"/>
  <c r="I63" i="1"/>
  <c r="H63" i="1"/>
  <c r="K62" i="1"/>
  <c r="J62" i="1"/>
  <c r="I62" i="1"/>
  <c r="H62" i="1"/>
  <c r="G65" i="1"/>
  <c r="G62" i="1"/>
  <c r="G63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11" i="1" l="1"/>
  <c r="H11" i="1"/>
  <c r="H222" i="1"/>
  <c r="J222" i="1"/>
  <c r="K11" i="1"/>
  <c r="I11" i="1"/>
  <c r="I161" i="1"/>
  <c r="I222" i="1"/>
  <c r="H161" i="1"/>
  <c r="K222" i="1"/>
  <c r="E222" i="1"/>
  <c r="E61" i="1"/>
  <c r="J161" i="1"/>
  <c r="K161" i="1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76" i="2"/>
  <c r="E92" i="2"/>
  <c r="K160" i="1"/>
  <c r="J160" i="1" s="1"/>
  <c r="I160" i="1" s="1"/>
  <c r="H160" i="1" s="1"/>
  <c r="G160" i="1" s="1"/>
  <c r="F160" i="1" s="1"/>
  <c r="E160" i="1" s="1"/>
  <c r="K158" i="1"/>
  <c r="J158" i="1" s="1"/>
  <c r="I158" i="1" s="1"/>
  <c r="H158" i="1" s="1"/>
  <c r="G158" i="1" s="1"/>
  <c r="F158" i="1" s="1"/>
  <c r="E158" i="1" s="1"/>
  <c r="K157" i="1"/>
  <c r="J157" i="1" s="1"/>
  <c r="E86" i="2" l="1"/>
  <c r="I157" i="1"/>
  <c r="J156" i="1"/>
  <c r="K156" i="1"/>
  <c r="F155" i="1"/>
  <c r="F154" i="1"/>
  <c r="F153" i="1"/>
  <c r="F152" i="1"/>
  <c r="K151" i="1"/>
  <c r="J151" i="1"/>
  <c r="I151" i="1"/>
  <c r="H151" i="1"/>
  <c r="G151" i="1"/>
  <c r="E151" i="1"/>
  <c r="F145" i="1"/>
  <c r="F144" i="1"/>
  <c r="F143" i="1"/>
  <c r="F142" i="1"/>
  <c r="K141" i="1"/>
  <c r="J141" i="1"/>
  <c r="I141" i="1"/>
  <c r="H141" i="1"/>
  <c r="E166" i="2" s="1"/>
  <c r="G141" i="1"/>
  <c r="E141" i="1"/>
  <c r="E160" i="2" l="1"/>
  <c r="E164" i="2"/>
  <c r="F139" i="1"/>
  <c r="I156" i="1"/>
  <c r="H157" i="1"/>
  <c r="F151" i="1"/>
  <c r="F141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56" i="1" l="1"/>
  <c r="G157" i="1"/>
  <c r="F76" i="1"/>
  <c r="F21" i="1"/>
  <c r="K148" i="1"/>
  <c r="K147" i="1"/>
  <c r="K150" i="1"/>
  <c r="E30" i="2"/>
  <c r="E29" i="2"/>
  <c r="E28" i="2"/>
  <c r="E27" i="2"/>
  <c r="E31" i="2"/>
  <c r="F30" i="1"/>
  <c r="F28" i="1"/>
  <c r="F27" i="1"/>
  <c r="F29" i="1"/>
  <c r="K146" i="1" l="1"/>
  <c r="J147" i="1"/>
  <c r="K137" i="1"/>
  <c r="J148" i="1"/>
  <c r="K138" i="1"/>
  <c r="J150" i="1"/>
  <c r="K140" i="1"/>
  <c r="F157" i="1"/>
  <c r="G156" i="1"/>
  <c r="E332" i="2"/>
  <c r="E331" i="2"/>
  <c r="E330" i="2"/>
  <c r="E329" i="2"/>
  <c r="E328" i="2"/>
  <c r="E329" i="1"/>
  <c r="K329" i="1"/>
  <c r="J329" i="1"/>
  <c r="I329" i="1"/>
  <c r="K327" i="1"/>
  <c r="J327" i="1"/>
  <c r="I327" i="1"/>
  <c r="K326" i="1"/>
  <c r="J326" i="1"/>
  <c r="I326" i="1"/>
  <c r="H329" i="1"/>
  <c r="H327" i="1"/>
  <c r="H326" i="1"/>
  <c r="F359" i="1"/>
  <c r="F358" i="1"/>
  <c r="F357" i="1"/>
  <c r="F356" i="1"/>
  <c r="K355" i="1"/>
  <c r="J355" i="1"/>
  <c r="I355" i="1"/>
  <c r="H355" i="1"/>
  <c r="G355" i="1"/>
  <c r="E355" i="1"/>
  <c r="F349" i="1"/>
  <c r="F348" i="1"/>
  <c r="F347" i="1"/>
  <c r="F346" i="1"/>
  <c r="K345" i="1"/>
  <c r="J345" i="1"/>
  <c r="I345" i="1"/>
  <c r="H345" i="1"/>
  <c r="G345" i="1"/>
  <c r="E345" i="1"/>
  <c r="F344" i="1"/>
  <c r="F343" i="1"/>
  <c r="F342" i="1"/>
  <c r="F341" i="1"/>
  <c r="K340" i="1"/>
  <c r="J340" i="1"/>
  <c r="I340" i="1"/>
  <c r="H340" i="1"/>
  <c r="G340" i="1"/>
  <c r="E340" i="1"/>
  <c r="F334" i="1"/>
  <c r="F333" i="1"/>
  <c r="F332" i="1"/>
  <c r="F331" i="1"/>
  <c r="K330" i="1"/>
  <c r="J330" i="1"/>
  <c r="I330" i="1"/>
  <c r="H330" i="1"/>
  <c r="G330" i="1"/>
  <c r="E330" i="1"/>
  <c r="F338" i="1"/>
  <c r="F337" i="1"/>
  <c r="F336" i="1"/>
  <c r="K335" i="1"/>
  <c r="J335" i="1"/>
  <c r="I335" i="1"/>
  <c r="H335" i="1"/>
  <c r="G335" i="1"/>
  <c r="E335" i="1"/>
  <c r="F271" i="1"/>
  <c r="F270" i="1"/>
  <c r="F269" i="1"/>
  <c r="F268" i="1"/>
  <c r="K267" i="1"/>
  <c r="J267" i="1"/>
  <c r="I267" i="1"/>
  <c r="H267" i="1"/>
  <c r="G267" i="1"/>
  <c r="F276" i="1"/>
  <c r="F275" i="1"/>
  <c r="F274" i="1"/>
  <c r="F273" i="1"/>
  <c r="K272" i="1"/>
  <c r="J272" i="1"/>
  <c r="I272" i="1"/>
  <c r="H272" i="1"/>
  <c r="G272" i="1"/>
  <c r="E272" i="1"/>
  <c r="F266" i="1"/>
  <c r="F265" i="1"/>
  <c r="F264" i="1"/>
  <c r="F263" i="1"/>
  <c r="K262" i="1"/>
  <c r="J262" i="1"/>
  <c r="I262" i="1"/>
  <c r="H262" i="1"/>
  <c r="G262" i="1"/>
  <c r="E262" i="1"/>
  <c r="F261" i="1"/>
  <c r="F260" i="1"/>
  <c r="F259" i="1"/>
  <c r="F258" i="1"/>
  <c r="K257" i="1"/>
  <c r="J257" i="1"/>
  <c r="I257" i="1"/>
  <c r="H257" i="1"/>
  <c r="G257" i="1"/>
  <c r="E257" i="1"/>
  <c r="J146" i="1" l="1"/>
  <c r="I150" i="1"/>
  <c r="J140" i="1"/>
  <c r="I148" i="1"/>
  <c r="J138" i="1"/>
  <c r="K136" i="1"/>
  <c r="I147" i="1"/>
  <c r="J137" i="1"/>
  <c r="E157" i="1"/>
  <c r="E156" i="1" s="1"/>
  <c r="F156" i="1"/>
  <c r="E327" i="2"/>
  <c r="F340" i="1"/>
  <c r="J325" i="1"/>
  <c r="F345" i="1"/>
  <c r="H325" i="1"/>
  <c r="F257" i="1"/>
  <c r="F262" i="1"/>
  <c r="F335" i="1"/>
  <c r="I325" i="1"/>
  <c r="F355" i="1"/>
  <c r="F272" i="1"/>
  <c r="F330" i="1"/>
  <c r="F267" i="1"/>
  <c r="K325" i="1"/>
  <c r="F256" i="1"/>
  <c r="F255" i="1"/>
  <c r="F254" i="1"/>
  <c r="F253" i="1"/>
  <c r="K252" i="1"/>
  <c r="J252" i="1"/>
  <c r="I252" i="1"/>
  <c r="H252" i="1"/>
  <c r="G252" i="1"/>
  <c r="E252" i="1"/>
  <c r="F246" i="1"/>
  <c r="F245" i="1"/>
  <c r="F244" i="1"/>
  <c r="F243" i="1"/>
  <c r="K242" i="1"/>
  <c r="J242" i="1"/>
  <c r="I242" i="1"/>
  <c r="H242" i="1"/>
  <c r="G242" i="1"/>
  <c r="E242" i="1"/>
  <c r="F241" i="1"/>
  <c r="F240" i="1"/>
  <c r="F239" i="1"/>
  <c r="F238" i="1"/>
  <c r="K237" i="1"/>
  <c r="J237" i="1"/>
  <c r="I237" i="1"/>
  <c r="H237" i="1"/>
  <c r="G237" i="1"/>
  <c r="E237" i="1"/>
  <c r="F236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I146" i="1" l="1"/>
  <c r="H150" i="1"/>
  <c r="I140" i="1"/>
  <c r="J136" i="1"/>
  <c r="H147" i="1"/>
  <c r="I137" i="1"/>
  <c r="H148" i="1"/>
  <c r="I138" i="1"/>
  <c r="F232" i="1"/>
  <c r="F252" i="1"/>
  <c r="F227" i="1"/>
  <c r="F237" i="1"/>
  <c r="F242" i="1"/>
  <c r="H146" i="1" l="1"/>
  <c r="G148" i="1"/>
  <c r="H138" i="1"/>
  <c r="I136" i="1"/>
  <c r="G147" i="1"/>
  <c r="H137" i="1"/>
  <c r="G150" i="1"/>
  <c r="H140" i="1"/>
  <c r="E436" i="2"/>
  <c r="E435" i="2"/>
  <c r="E434" i="2"/>
  <c r="E433" i="2"/>
  <c r="E432" i="2"/>
  <c r="E424" i="2"/>
  <c r="E423" i="2"/>
  <c r="E422" i="2"/>
  <c r="E421" i="2"/>
  <c r="E420" i="2"/>
  <c r="E413" i="2"/>
  <c r="E412" i="2"/>
  <c r="E411" i="2"/>
  <c r="E410" i="2"/>
  <c r="E409" i="2"/>
  <c r="E408" i="2"/>
  <c r="G146" i="1" l="1"/>
  <c r="H136" i="1"/>
  <c r="F148" i="1"/>
  <c r="G138" i="1"/>
  <c r="F150" i="1"/>
  <c r="G140" i="1"/>
  <c r="F147" i="1"/>
  <c r="G137" i="1"/>
  <c r="E419" i="2"/>
  <c r="E431" i="2"/>
  <c r="E407" i="2"/>
  <c r="F146" i="1" l="1"/>
  <c r="E171" i="2"/>
  <c r="E159" i="2" s="1"/>
  <c r="E150" i="1"/>
  <c r="E140" i="1" s="1"/>
  <c r="F140" i="1"/>
  <c r="E148" i="1"/>
  <c r="E138" i="1" s="1"/>
  <c r="F138" i="1"/>
  <c r="E147" i="1"/>
  <c r="E137" i="1" s="1"/>
  <c r="F137" i="1"/>
  <c r="E326" i="2"/>
  <c r="E325" i="2"/>
  <c r="E324" i="2"/>
  <c r="E323" i="2"/>
  <c r="E322" i="2"/>
  <c r="E320" i="2"/>
  <c r="E319" i="2"/>
  <c r="E318" i="2"/>
  <c r="E317" i="2"/>
  <c r="E316" i="2"/>
  <c r="E314" i="2"/>
  <c r="E313" i="2"/>
  <c r="E312" i="2"/>
  <c r="E311" i="2"/>
  <c r="E310" i="2"/>
  <c r="E308" i="2"/>
  <c r="F136" i="1" l="1"/>
  <c r="E136" i="1"/>
  <c r="E315" i="2"/>
  <c r="E309" i="2"/>
  <c r="E321" i="2"/>
  <c r="F374" i="1"/>
  <c r="F373" i="1"/>
  <c r="F372" i="1"/>
  <c r="F371" i="1"/>
  <c r="K370" i="1"/>
  <c r="J370" i="1"/>
  <c r="I370" i="1"/>
  <c r="H370" i="1"/>
  <c r="G370" i="1"/>
  <c r="E370" i="1"/>
  <c r="F364" i="1"/>
  <c r="F363" i="1"/>
  <c r="F362" i="1"/>
  <c r="F361" i="1"/>
  <c r="K360" i="1"/>
  <c r="J360" i="1"/>
  <c r="I360" i="1"/>
  <c r="H360" i="1"/>
  <c r="G360" i="1"/>
  <c r="E360" i="1"/>
  <c r="E267" i="1"/>
  <c r="F328" i="1" l="1"/>
  <c r="F370" i="1"/>
  <c r="F360" i="1"/>
  <c r="E426" i="1" l="1"/>
  <c r="E446" i="1" s="1"/>
  <c r="E425" i="1"/>
  <c r="E445" i="1" s="1"/>
  <c r="E424" i="1"/>
  <c r="E444" i="1" s="1"/>
  <c r="E423" i="1"/>
  <c r="E443" i="1" s="1"/>
  <c r="E390" i="1"/>
  <c r="E389" i="1"/>
  <c r="E388" i="1"/>
  <c r="E387" i="1"/>
  <c r="E391" i="1"/>
  <c r="E384" i="1"/>
  <c r="E328" i="1"/>
  <c r="E383" i="1" s="1"/>
  <c r="E327" i="1"/>
  <c r="E382" i="1" s="1"/>
  <c r="E326" i="1"/>
  <c r="E381" i="1" s="1"/>
  <c r="E313" i="1"/>
  <c r="E323" i="1" s="1"/>
  <c r="E312" i="1"/>
  <c r="E322" i="1" s="1"/>
  <c r="E311" i="1"/>
  <c r="E321" i="1" s="1"/>
  <c r="E310" i="1"/>
  <c r="E320" i="1" s="1"/>
  <c r="E314" i="1"/>
  <c r="E287" i="1"/>
  <c r="E282" i="1"/>
  <c r="E247" i="1"/>
  <c r="E432" i="1"/>
  <c r="E427" i="1"/>
  <c r="E437" i="1"/>
  <c r="E400" i="1"/>
  <c r="E399" i="1"/>
  <c r="E398" i="1"/>
  <c r="E397" i="1"/>
  <c r="E401" i="1"/>
  <c r="E406" i="1"/>
  <c r="E411" i="1"/>
  <c r="E296" i="1"/>
  <c r="E281" i="1" s="1"/>
  <c r="E295" i="1"/>
  <c r="E280" i="1" s="1"/>
  <c r="E294" i="1"/>
  <c r="E279" i="1" s="1"/>
  <c r="E293" i="1"/>
  <c r="E278" i="1" s="1"/>
  <c r="E297" i="1"/>
  <c r="E419" i="1" l="1"/>
  <c r="E420" i="1"/>
  <c r="E396" i="1"/>
  <c r="E417" i="1"/>
  <c r="E306" i="1"/>
  <c r="E418" i="1"/>
  <c r="E292" i="1"/>
  <c r="E422" i="1"/>
  <c r="E303" i="1"/>
  <c r="E380" i="1"/>
  <c r="E304" i="1"/>
  <c r="E319" i="1"/>
  <c r="E305" i="1"/>
  <c r="E386" i="1"/>
  <c r="E325" i="1"/>
  <c r="E308" i="1"/>
  <c r="E277" i="1"/>
  <c r="E416" i="1" l="1"/>
  <c r="E442" i="1"/>
  <c r="E302" i="1"/>
  <c r="E241" i="2"/>
  <c r="E240" i="2"/>
  <c r="E239" i="2"/>
  <c r="E238" i="2"/>
  <c r="E237" i="2"/>
  <c r="E235" i="2"/>
  <c r="E234" i="2"/>
  <c r="E233" i="2"/>
  <c r="E232" i="2"/>
  <c r="E231" i="2"/>
  <c r="E229" i="2"/>
  <c r="E228" i="2"/>
  <c r="E227" i="2"/>
  <c r="E226" i="2"/>
  <c r="E225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5" i="2"/>
  <c r="E204" i="2"/>
  <c r="E203" i="2"/>
  <c r="E202" i="2"/>
  <c r="E201" i="2"/>
  <c r="E157" i="2"/>
  <c r="E156" i="2"/>
  <c r="E155" i="2"/>
  <c r="E154" i="2"/>
  <c r="E153" i="2"/>
  <c r="E151" i="2"/>
  <c r="E150" i="2"/>
  <c r="E149" i="2"/>
  <c r="E148" i="2"/>
  <c r="E147" i="2"/>
  <c r="E145" i="2"/>
  <c r="E144" i="2"/>
  <c r="E143" i="2"/>
  <c r="E142" i="2"/>
  <c r="E141" i="2"/>
  <c r="E139" i="2"/>
  <c r="E138" i="2"/>
  <c r="E137" i="2"/>
  <c r="E136" i="2"/>
  <c r="E135" i="2"/>
  <c r="E103" i="2"/>
  <c r="E102" i="2"/>
  <c r="E101" i="2"/>
  <c r="E100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73" i="2" l="1"/>
  <c r="E70" i="2"/>
  <c r="E71" i="2"/>
  <c r="E72" i="2"/>
  <c r="E69" i="2"/>
  <c r="E196" i="2"/>
  <c r="E197" i="2"/>
  <c r="E199" i="2"/>
  <c r="E198" i="2"/>
  <c r="E195" i="2"/>
  <c r="E206" i="2"/>
  <c r="E130" i="2"/>
  <c r="E131" i="2"/>
  <c r="E132" i="2"/>
  <c r="E9" i="2"/>
  <c r="E133" i="2"/>
  <c r="E129" i="2"/>
  <c r="E11" i="2"/>
  <c r="E10" i="2"/>
  <c r="E12" i="2"/>
  <c r="E13" i="2"/>
  <c r="E38" i="2"/>
  <c r="E200" i="2"/>
  <c r="E236" i="2"/>
  <c r="E230" i="2"/>
  <c r="E134" i="2"/>
  <c r="E14" i="2"/>
  <c r="E34" i="2"/>
  <c r="E80" i="2"/>
  <c r="E170" i="2"/>
  <c r="E56" i="2"/>
  <c r="E218" i="2"/>
  <c r="E140" i="2"/>
  <c r="E50" i="2"/>
  <c r="E98" i="2"/>
  <c r="E20" i="2"/>
  <c r="E37" i="2"/>
  <c r="E35" i="2"/>
  <c r="E62" i="2"/>
  <c r="E212" i="2"/>
  <c r="E224" i="2"/>
  <c r="E36" i="2"/>
  <c r="E44" i="2"/>
  <c r="E152" i="2"/>
  <c r="E33" i="2"/>
  <c r="E146" i="2"/>
  <c r="E74" i="2"/>
  <c r="G12" i="2" l="1"/>
  <c r="G10" i="2"/>
  <c r="G9" i="2"/>
  <c r="G11" i="2"/>
  <c r="G13" i="2"/>
  <c r="E26" i="2"/>
  <c r="E128" i="2"/>
  <c r="E68" i="2"/>
  <c r="E194" i="2"/>
  <c r="E32" i="2"/>
  <c r="E158" i="2"/>
  <c r="E8" i="2" l="1"/>
  <c r="F20" i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219" i="1" s="1"/>
  <c r="E33" i="1"/>
  <c r="E32" i="1"/>
  <c r="K35" i="1"/>
  <c r="K220" i="1" s="1"/>
  <c r="J35" i="1"/>
  <c r="J220" i="1" s="1"/>
  <c r="I35" i="1"/>
  <c r="I220" i="1" s="1"/>
  <c r="K34" i="1"/>
  <c r="K219" i="1" s="1"/>
  <c r="J34" i="1"/>
  <c r="J219" i="1" s="1"/>
  <c r="I34" i="1"/>
  <c r="I219" i="1" s="1"/>
  <c r="K33" i="1"/>
  <c r="K218" i="1" s="1"/>
  <c r="J33" i="1"/>
  <c r="J218" i="1" s="1"/>
  <c r="I33" i="1"/>
  <c r="I218" i="1" s="1"/>
  <c r="K32" i="1"/>
  <c r="K217" i="1" s="1"/>
  <c r="J32" i="1"/>
  <c r="J217" i="1" s="1"/>
  <c r="I32" i="1"/>
  <c r="I217" i="1" s="1"/>
  <c r="H35" i="1"/>
  <c r="H220" i="1" s="1"/>
  <c r="H34" i="1"/>
  <c r="H219" i="1" s="1"/>
  <c r="H33" i="1"/>
  <c r="H218" i="1" s="1"/>
  <c r="H32" i="1"/>
  <c r="H217" i="1" s="1"/>
  <c r="G35" i="1"/>
  <c r="G220" i="1" s="1"/>
  <c r="G34" i="1"/>
  <c r="G219" i="1" s="1"/>
  <c r="G33" i="1"/>
  <c r="G218" i="1" s="1"/>
  <c r="G32" i="1"/>
  <c r="G217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I216" i="1" l="1"/>
  <c r="J216" i="1"/>
  <c r="K216" i="1"/>
  <c r="H216" i="1"/>
  <c r="J31" i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35" i="1"/>
  <c r="F134" i="1"/>
  <c r="F133" i="1"/>
  <c r="F132" i="1"/>
  <c r="K131" i="1"/>
  <c r="J131" i="1"/>
  <c r="I131" i="1"/>
  <c r="H131" i="1"/>
  <c r="G131" i="1"/>
  <c r="E131" i="1"/>
  <c r="F130" i="1"/>
  <c r="F129" i="1"/>
  <c r="F128" i="1"/>
  <c r="F127" i="1"/>
  <c r="K126" i="1"/>
  <c r="J126" i="1"/>
  <c r="I126" i="1"/>
  <c r="H126" i="1"/>
  <c r="G126" i="1"/>
  <c r="E126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75" i="1"/>
  <c r="F172" i="1"/>
  <c r="F173" i="1"/>
  <c r="F174" i="1"/>
  <c r="F190" i="1"/>
  <c r="F189" i="1"/>
  <c r="F188" i="1"/>
  <c r="F187" i="1"/>
  <c r="K186" i="1"/>
  <c r="J186" i="1"/>
  <c r="I186" i="1"/>
  <c r="H186" i="1"/>
  <c r="G186" i="1"/>
  <c r="F185" i="1"/>
  <c r="F184" i="1"/>
  <c r="F183" i="1"/>
  <c r="F182" i="1"/>
  <c r="K181" i="1"/>
  <c r="J181" i="1"/>
  <c r="I181" i="1"/>
  <c r="H181" i="1"/>
  <c r="G181" i="1"/>
  <c r="F180" i="1"/>
  <c r="F179" i="1"/>
  <c r="F178" i="1"/>
  <c r="F177" i="1"/>
  <c r="K176" i="1"/>
  <c r="J176" i="1"/>
  <c r="I176" i="1"/>
  <c r="H176" i="1"/>
  <c r="G176" i="1"/>
  <c r="F195" i="1"/>
  <c r="F194" i="1"/>
  <c r="F193" i="1"/>
  <c r="F192" i="1"/>
  <c r="K191" i="1"/>
  <c r="J191" i="1"/>
  <c r="I191" i="1"/>
  <c r="H191" i="1"/>
  <c r="G191" i="1"/>
  <c r="F200" i="1"/>
  <c r="F199" i="1"/>
  <c r="F198" i="1"/>
  <c r="F197" i="1"/>
  <c r="K196" i="1"/>
  <c r="J196" i="1"/>
  <c r="I196" i="1"/>
  <c r="H196" i="1"/>
  <c r="G196" i="1"/>
  <c r="F64" i="1" l="1"/>
  <c r="F164" i="1"/>
  <c r="F163" i="1"/>
  <c r="F162" i="1"/>
  <c r="F165" i="1"/>
  <c r="F113" i="1"/>
  <c r="F112" i="1"/>
  <c r="F114" i="1"/>
  <c r="F62" i="1"/>
  <c r="F115" i="1"/>
  <c r="F63" i="1"/>
  <c r="F65" i="1"/>
  <c r="F11" i="1"/>
  <c r="F176" i="1"/>
  <c r="F66" i="1"/>
  <c r="F196" i="1"/>
  <c r="F191" i="1"/>
  <c r="F86" i="1"/>
  <c r="I61" i="1"/>
  <c r="J61" i="1"/>
  <c r="G136" i="1"/>
  <c r="F186" i="1"/>
  <c r="F131" i="1"/>
  <c r="H61" i="1"/>
  <c r="F116" i="1"/>
  <c r="F121" i="1"/>
  <c r="F71" i="1"/>
  <c r="K61" i="1"/>
  <c r="E450" i="1"/>
  <c r="F181" i="1"/>
  <c r="F81" i="1"/>
  <c r="F126" i="1"/>
  <c r="F61" i="1" l="1"/>
  <c r="F111" i="1"/>
  <c r="F161" i="1"/>
  <c r="K426" i="1"/>
  <c r="K446" i="1" s="1"/>
  <c r="J426" i="1"/>
  <c r="J446" i="1" s="1"/>
  <c r="I426" i="1"/>
  <c r="I446" i="1" s="1"/>
  <c r="H426" i="1"/>
  <c r="H446" i="1" s="1"/>
  <c r="K425" i="1"/>
  <c r="K445" i="1" s="1"/>
  <c r="J425" i="1"/>
  <c r="J445" i="1" s="1"/>
  <c r="I425" i="1"/>
  <c r="I445" i="1" s="1"/>
  <c r="H425" i="1"/>
  <c r="H445" i="1" s="1"/>
  <c r="K424" i="1"/>
  <c r="K444" i="1" s="1"/>
  <c r="J424" i="1"/>
  <c r="J444" i="1" s="1"/>
  <c r="I424" i="1"/>
  <c r="I444" i="1" s="1"/>
  <c r="H424" i="1"/>
  <c r="H444" i="1" s="1"/>
  <c r="K423" i="1"/>
  <c r="K443" i="1" s="1"/>
  <c r="J423" i="1"/>
  <c r="J443" i="1" s="1"/>
  <c r="I423" i="1"/>
  <c r="I443" i="1" s="1"/>
  <c r="H423" i="1"/>
  <c r="H443" i="1" s="1"/>
  <c r="G426" i="1"/>
  <c r="G446" i="1" s="1"/>
  <c r="G445" i="1"/>
  <c r="G424" i="1"/>
  <c r="G444" i="1" s="1"/>
  <c r="G423" i="1"/>
  <c r="G443" i="1" s="1"/>
  <c r="F436" i="1"/>
  <c r="F435" i="1"/>
  <c r="F434" i="1"/>
  <c r="F433" i="1"/>
  <c r="K432" i="1"/>
  <c r="E498" i="2" s="1"/>
  <c r="J432" i="1"/>
  <c r="E497" i="2" s="1"/>
  <c r="I432" i="1"/>
  <c r="E496" i="2" s="1"/>
  <c r="H432" i="1"/>
  <c r="E495" i="2" s="1"/>
  <c r="G432" i="1"/>
  <c r="E494" i="2" s="1"/>
  <c r="F441" i="1"/>
  <c r="F440" i="1"/>
  <c r="F439" i="1"/>
  <c r="F438" i="1"/>
  <c r="K437" i="1"/>
  <c r="E504" i="2" s="1"/>
  <c r="J437" i="1"/>
  <c r="E503" i="2" s="1"/>
  <c r="I437" i="1"/>
  <c r="E502" i="2" s="1"/>
  <c r="H437" i="1"/>
  <c r="E501" i="2" s="1"/>
  <c r="G437" i="1"/>
  <c r="E500" i="2" s="1"/>
  <c r="F431" i="1"/>
  <c r="F430" i="1"/>
  <c r="F429" i="1"/>
  <c r="F428" i="1"/>
  <c r="K427" i="1"/>
  <c r="E492" i="2" s="1"/>
  <c r="J427" i="1"/>
  <c r="E491" i="2" s="1"/>
  <c r="I427" i="1"/>
  <c r="E490" i="2" s="1"/>
  <c r="H427" i="1"/>
  <c r="E489" i="2" s="1"/>
  <c r="G427" i="1"/>
  <c r="E488" i="2" s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G400" i="1"/>
  <c r="G399" i="1"/>
  <c r="G398" i="1"/>
  <c r="G397" i="1"/>
  <c r="F415" i="1"/>
  <c r="F414" i="1"/>
  <c r="F413" i="1"/>
  <c r="F412" i="1"/>
  <c r="K411" i="1"/>
  <c r="E479" i="2" s="1"/>
  <c r="J411" i="1"/>
  <c r="E478" i="2" s="1"/>
  <c r="I411" i="1"/>
  <c r="E477" i="2" s="1"/>
  <c r="H411" i="1"/>
  <c r="E476" i="2" s="1"/>
  <c r="G411" i="1"/>
  <c r="E475" i="2" s="1"/>
  <c r="F410" i="1"/>
  <c r="F409" i="1"/>
  <c r="F408" i="1"/>
  <c r="F407" i="1"/>
  <c r="K406" i="1"/>
  <c r="E473" i="2" s="1"/>
  <c r="J406" i="1"/>
  <c r="E472" i="2" s="1"/>
  <c r="I406" i="1"/>
  <c r="E471" i="2" s="1"/>
  <c r="H406" i="1"/>
  <c r="E470" i="2" s="1"/>
  <c r="G406" i="1"/>
  <c r="E469" i="2" s="1"/>
  <c r="F405" i="1"/>
  <c r="F404" i="1"/>
  <c r="F403" i="1"/>
  <c r="F402" i="1"/>
  <c r="K401" i="1"/>
  <c r="E467" i="2" s="1"/>
  <c r="J401" i="1"/>
  <c r="E466" i="2" s="1"/>
  <c r="I401" i="1"/>
  <c r="E465" i="2" s="1"/>
  <c r="H401" i="1"/>
  <c r="E464" i="2" s="1"/>
  <c r="G401" i="1"/>
  <c r="E463" i="2" s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J387" i="1"/>
  <c r="I387" i="1"/>
  <c r="H387" i="1"/>
  <c r="G390" i="1"/>
  <c r="G389" i="1"/>
  <c r="G388" i="1"/>
  <c r="G387" i="1"/>
  <c r="F395" i="1"/>
  <c r="F394" i="1"/>
  <c r="F393" i="1"/>
  <c r="F392" i="1"/>
  <c r="K391" i="1"/>
  <c r="E455" i="2" s="1"/>
  <c r="E449" i="2" s="1"/>
  <c r="J391" i="1"/>
  <c r="E454" i="2" s="1"/>
  <c r="E448" i="2" s="1"/>
  <c r="I391" i="1"/>
  <c r="E453" i="2" s="1"/>
  <c r="E447" i="2" s="1"/>
  <c r="H391" i="1"/>
  <c r="E452" i="2" s="1"/>
  <c r="E446" i="2" s="1"/>
  <c r="G391" i="1"/>
  <c r="E451" i="2" s="1"/>
  <c r="E445" i="2" s="1"/>
  <c r="K384" i="1"/>
  <c r="J384" i="1"/>
  <c r="I384" i="1"/>
  <c r="H384" i="1"/>
  <c r="K383" i="1"/>
  <c r="H383" i="1"/>
  <c r="K382" i="1"/>
  <c r="J382" i="1"/>
  <c r="I382" i="1"/>
  <c r="H382" i="1"/>
  <c r="J381" i="1"/>
  <c r="H381" i="1"/>
  <c r="G329" i="1"/>
  <c r="G384" i="1" s="1"/>
  <c r="G383" i="1"/>
  <c r="G327" i="1"/>
  <c r="G382" i="1" s="1"/>
  <c r="G326" i="1"/>
  <c r="E400" i="2"/>
  <c r="E399" i="2"/>
  <c r="E398" i="2"/>
  <c r="E397" i="2"/>
  <c r="E394" i="2"/>
  <c r="E393" i="2"/>
  <c r="E392" i="2"/>
  <c r="E391" i="2"/>
  <c r="E390" i="2"/>
  <c r="E388" i="2"/>
  <c r="E387" i="2"/>
  <c r="E386" i="2"/>
  <c r="E385" i="2"/>
  <c r="E384" i="2"/>
  <c r="K313" i="1"/>
  <c r="K323" i="1" s="1"/>
  <c r="J313" i="1"/>
  <c r="J323" i="1" s="1"/>
  <c r="I313" i="1"/>
  <c r="I323" i="1" s="1"/>
  <c r="H313" i="1"/>
  <c r="H323" i="1" s="1"/>
  <c r="K312" i="1"/>
  <c r="K322" i="1" s="1"/>
  <c r="J312" i="1"/>
  <c r="J322" i="1" s="1"/>
  <c r="I312" i="1"/>
  <c r="I322" i="1" s="1"/>
  <c r="H312" i="1"/>
  <c r="H322" i="1" s="1"/>
  <c r="K311" i="1"/>
  <c r="K321" i="1" s="1"/>
  <c r="J311" i="1"/>
  <c r="J321" i="1" s="1"/>
  <c r="I311" i="1"/>
  <c r="I321" i="1" s="1"/>
  <c r="H311" i="1"/>
  <c r="H321" i="1" s="1"/>
  <c r="K310" i="1"/>
  <c r="K320" i="1" s="1"/>
  <c r="J310" i="1"/>
  <c r="I310" i="1"/>
  <c r="I320" i="1" s="1"/>
  <c r="H310" i="1"/>
  <c r="H320" i="1" s="1"/>
  <c r="G313" i="1"/>
  <c r="G323" i="1" s="1"/>
  <c r="G312" i="1"/>
  <c r="G322" i="1" s="1"/>
  <c r="G311" i="1"/>
  <c r="G310" i="1"/>
  <c r="G320" i="1" s="1"/>
  <c r="F318" i="1"/>
  <c r="F317" i="1"/>
  <c r="F316" i="1"/>
  <c r="F315" i="1"/>
  <c r="K314" i="1"/>
  <c r="E375" i="2" s="1"/>
  <c r="E369" i="2" s="1"/>
  <c r="G369" i="2" s="1"/>
  <c r="J314" i="1"/>
  <c r="E374" i="2" s="1"/>
  <c r="E368" i="2" s="1"/>
  <c r="G368" i="2" s="1"/>
  <c r="I314" i="1"/>
  <c r="E373" i="2" s="1"/>
  <c r="E367" i="2" s="1"/>
  <c r="G367" i="2" s="1"/>
  <c r="H314" i="1"/>
  <c r="E372" i="2" s="1"/>
  <c r="E366" i="2" s="1"/>
  <c r="G366" i="2" s="1"/>
  <c r="G314" i="1"/>
  <c r="E371" i="2" s="1"/>
  <c r="K296" i="1"/>
  <c r="J296" i="1"/>
  <c r="I296" i="1"/>
  <c r="H296" i="1"/>
  <c r="K295" i="1"/>
  <c r="J295" i="1"/>
  <c r="I295" i="1"/>
  <c r="H295" i="1"/>
  <c r="K294" i="1"/>
  <c r="J294" i="1"/>
  <c r="I294" i="1"/>
  <c r="H294" i="1"/>
  <c r="K293" i="1"/>
  <c r="J293" i="1"/>
  <c r="I293" i="1"/>
  <c r="H293" i="1"/>
  <c r="G296" i="1"/>
  <c r="G295" i="1"/>
  <c r="G294" i="1"/>
  <c r="G293" i="1"/>
  <c r="K281" i="1"/>
  <c r="J281" i="1"/>
  <c r="I281" i="1"/>
  <c r="H281" i="1"/>
  <c r="K280" i="1"/>
  <c r="J280" i="1"/>
  <c r="I280" i="1"/>
  <c r="H280" i="1"/>
  <c r="K279" i="1"/>
  <c r="J279" i="1"/>
  <c r="I279" i="1"/>
  <c r="H279" i="1"/>
  <c r="K278" i="1"/>
  <c r="J278" i="1"/>
  <c r="I278" i="1"/>
  <c r="H278" i="1"/>
  <c r="G281" i="1"/>
  <c r="G280" i="1"/>
  <c r="G279" i="1"/>
  <c r="G278" i="1"/>
  <c r="F301" i="1"/>
  <c r="F300" i="1"/>
  <c r="F299" i="1"/>
  <c r="F298" i="1"/>
  <c r="K297" i="1"/>
  <c r="E362" i="2" s="1"/>
  <c r="E356" i="2" s="1"/>
  <c r="J297" i="1"/>
  <c r="E361" i="2" s="1"/>
  <c r="E355" i="2" s="1"/>
  <c r="I297" i="1"/>
  <c r="E360" i="2" s="1"/>
  <c r="E354" i="2" s="1"/>
  <c r="H297" i="1"/>
  <c r="E359" i="2" s="1"/>
  <c r="E353" i="2" s="1"/>
  <c r="G297" i="1"/>
  <c r="E358" i="2" s="1"/>
  <c r="E352" i="2" s="1"/>
  <c r="F291" i="1"/>
  <c r="F290" i="1"/>
  <c r="F289" i="1"/>
  <c r="F288" i="1"/>
  <c r="K287" i="1"/>
  <c r="E350" i="2" s="1"/>
  <c r="J287" i="1"/>
  <c r="E349" i="2" s="1"/>
  <c r="I287" i="1"/>
  <c r="E348" i="2" s="1"/>
  <c r="H287" i="1"/>
  <c r="E347" i="2" s="1"/>
  <c r="G287" i="1"/>
  <c r="E346" i="2" s="1"/>
  <c r="F286" i="1"/>
  <c r="F285" i="1"/>
  <c r="F284" i="1"/>
  <c r="F283" i="1"/>
  <c r="K282" i="1"/>
  <c r="E344" i="2" s="1"/>
  <c r="J282" i="1"/>
  <c r="E343" i="2" s="1"/>
  <c r="I282" i="1"/>
  <c r="E342" i="2" s="1"/>
  <c r="H282" i="1"/>
  <c r="E341" i="2" s="1"/>
  <c r="G282" i="1"/>
  <c r="E340" i="2" s="1"/>
  <c r="E307" i="2"/>
  <c r="E306" i="2"/>
  <c r="E305" i="2"/>
  <c r="E304" i="2"/>
  <c r="F251" i="1"/>
  <c r="F226" i="1" s="1"/>
  <c r="F250" i="1"/>
  <c r="F225" i="1" s="1"/>
  <c r="F249" i="1"/>
  <c r="F224" i="1" s="1"/>
  <c r="F248" i="1"/>
  <c r="F223" i="1" s="1"/>
  <c r="K247" i="1"/>
  <c r="E302" i="2" s="1"/>
  <c r="J247" i="1"/>
  <c r="E301" i="2" s="1"/>
  <c r="I247" i="1"/>
  <c r="E300" i="2" s="1"/>
  <c r="H247" i="1"/>
  <c r="E299" i="2" s="1"/>
  <c r="G247" i="1"/>
  <c r="E298" i="2" s="1"/>
  <c r="E296" i="2"/>
  <c r="E295" i="2"/>
  <c r="E294" i="2"/>
  <c r="E293" i="2"/>
  <c r="E292" i="2"/>
  <c r="E290" i="2"/>
  <c r="E289" i="2"/>
  <c r="E288" i="2"/>
  <c r="E287" i="2"/>
  <c r="E286" i="2"/>
  <c r="E284" i="2"/>
  <c r="E283" i="2"/>
  <c r="E282" i="2"/>
  <c r="E281" i="2"/>
  <c r="E280" i="2"/>
  <c r="E278" i="2"/>
  <c r="E277" i="2"/>
  <c r="E276" i="2"/>
  <c r="E275" i="2"/>
  <c r="E274" i="2"/>
  <c r="E378" i="2" l="1"/>
  <c r="G378" i="2" s="1"/>
  <c r="E380" i="2"/>
  <c r="G380" i="2" s="1"/>
  <c r="E381" i="2"/>
  <c r="G381" i="2" s="1"/>
  <c r="E382" i="2"/>
  <c r="G382" i="2" s="1"/>
  <c r="E379" i="2"/>
  <c r="G379" i="2" s="1"/>
  <c r="F222" i="1"/>
  <c r="E334" i="2"/>
  <c r="E338" i="2"/>
  <c r="J442" i="1"/>
  <c r="E337" i="2"/>
  <c r="E335" i="2"/>
  <c r="K442" i="1"/>
  <c r="G419" i="1"/>
  <c r="H442" i="1"/>
  <c r="I442" i="1"/>
  <c r="E336" i="2"/>
  <c r="E270" i="2"/>
  <c r="G270" i="2" s="1"/>
  <c r="E271" i="2"/>
  <c r="G271" i="2" s="1"/>
  <c r="E272" i="2"/>
  <c r="G272" i="2" s="1"/>
  <c r="E268" i="2"/>
  <c r="E269" i="2"/>
  <c r="G269" i="2" s="1"/>
  <c r="K418" i="1"/>
  <c r="K420" i="1"/>
  <c r="G304" i="1"/>
  <c r="J304" i="1"/>
  <c r="J306" i="1"/>
  <c r="K422" i="1"/>
  <c r="K292" i="1"/>
  <c r="F432" i="1"/>
  <c r="G305" i="1"/>
  <c r="J292" i="1"/>
  <c r="G422" i="1"/>
  <c r="I418" i="1"/>
  <c r="I420" i="1"/>
  <c r="K419" i="1"/>
  <c r="J417" i="1"/>
  <c r="J419" i="1"/>
  <c r="K417" i="1"/>
  <c r="G306" i="1"/>
  <c r="K306" i="1"/>
  <c r="F297" i="1"/>
  <c r="G292" i="1"/>
  <c r="F296" i="1"/>
  <c r="G417" i="1"/>
  <c r="H420" i="1"/>
  <c r="F282" i="1"/>
  <c r="H305" i="1"/>
  <c r="K304" i="1"/>
  <c r="H418" i="1"/>
  <c r="F398" i="1"/>
  <c r="I305" i="1"/>
  <c r="F314" i="1"/>
  <c r="F329" i="1"/>
  <c r="K305" i="1"/>
  <c r="I303" i="1"/>
  <c r="J308" i="1"/>
  <c r="F391" i="1"/>
  <c r="H419" i="1"/>
  <c r="I419" i="1"/>
  <c r="F280" i="1"/>
  <c r="F295" i="1"/>
  <c r="F311" i="1"/>
  <c r="F287" i="1"/>
  <c r="F281" i="1"/>
  <c r="F294" i="1"/>
  <c r="I381" i="1"/>
  <c r="I380" i="1" s="1"/>
  <c r="F388" i="1"/>
  <c r="F424" i="1"/>
  <c r="J305" i="1"/>
  <c r="J277" i="1"/>
  <c r="F389" i="1"/>
  <c r="J418" i="1"/>
  <c r="J420" i="1"/>
  <c r="F401" i="1"/>
  <c r="F406" i="1"/>
  <c r="F400" i="1"/>
  <c r="F425" i="1"/>
  <c r="E461" i="2"/>
  <c r="G449" i="2" s="1"/>
  <c r="F399" i="1"/>
  <c r="J320" i="1"/>
  <c r="F390" i="1"/>
  <c r="F411" i="1"/>
  <c r="G418" i="1"/>
  <c r="H304" i="1"/>
  <c r="H306" i="1"/>
  <c r="F278" i="1"/>
  <c r="H277" i="1"/>
  <c r="H292" i="1"/>
  <c r="F326" i="1"/>
  <c r="F387" i="1"/>
  <c r="I396" i="1"/>
  <c r="H422" i="1"/>
  <c r="F247" i="1"/>
  <c r="G222" i="1"/>
  <c r="I304" i="1"/>
  <c r="I306" i="1"/>
  <c r="F279" i="1"/>
  <c r="I277" i="1"/>
  <c r="H303" i="1"/>
  <c r="F310" i="1"/>
  <c r="I386" i="1"/>
  <c r="I417" i="1"/>
  <c r="E297" i="2"/>
  <c r="E345" i="2"/>
  <c r="E370" i="2"/>
  <c r="E395" i="2"/>
  <c r="E462" i="2"/>
  <c r="E487" i="2"/>
  <c r="E285" i="2"/>
  <c r="F383" i="1"/>
  <c r="F322" i="1"/>
  <c r="F384" i="1"/>
  <c r="E484" i="2"/>
  <c r="G484" i="2" s="1"/>
  <c r="I319" i="1"/>
  <c r="E499" i="2"/>
  <c r="E486" i="2"/>
  <c r="G486" i="2" s="1"/>
  <c r="F323" i="1"/>
  <c r="H380" i="1"/>
  <c r="E474" i="2"/>
  <c r="F382" i="1"/>
  <c r="E458" i="2"/>
  <c r="G446" i="2" s="1"/>
  <c r="E468" i="2"/>
  <c r="E444" i="2"/>
  <c r="F293" i="1"/>
  <c r="F312" i="1"/>
  <c r="H319" i="1"/>
  <c r="F327" i="1"/>
  <c r="F426" i="1"/>
  <c r="E483" i="2"/>
  <c r="G483" i="2" s="1"/>
  <c r="K277" i="1"/>
  <c r="I292" i="1"/>
  <c r="K308" i="1"/>
  <c r="F313" i="1"/>
  <c r="F427" i="1"/>
  <c r="E459" i="2"/>
  <c r="G447" i="2" s="1"/>
  <c r="G396" i="1"/>
  <c r="K381" i="1"/>
  <c r="H396" i="1"/>
  <c r="E493" i="2"/>
  <c r="K303" i="1"/>
  <c r="G308" i="1"/>
  <c r="G381" i="1"/>
  <c r="F423" i="1"/>
  <c r="G386" i="1"/>
  <c r="G277" i="1"/>
  <c r="G303" i="1"/>
  <c r="G321" i="1"/>
  <c r="H308" i="1"/>
  <c r="G325" i="1"/>
  <c r="J386" i="1"/>
  <c r="J396" i="1"/>
  <c r="I422" i="1"/>
  <c r="E339" i="2"/>
  <c r="K319" i="1"/>
  <c r="J380" i="1"/>
  <c r="F437" i="1"/>
  <c r="E460" i="2"/>
  <c r="G448" i="2" s="1"/>
  <c r="E485" i="2"/>
  <c r="G485" i="2" s="1"/>
  <c r="J303" i="1"/>
  <c r="H386" i="1"/>
  <c r="F397" i="1"/>
  <c r="G420" i="1"/>
  <c r="E389" i="2"/>
  <c r="I308" i="1"/>
  <c r="K386" i="1"/>
  <c r="K396" i="1"/>
  <c r="H417" i="1"/>
  <c r="J422" i="1"/>
  <c r="E351" i="2"/>
  <c r="E357" i="2"/>
  <c r="E383" i="2"/>
  <c r="E450" i="2"/>
  <c r="E365" i="2"/>
  <c r="G365" i="2" s="1"/>
  <c r="E303" i="2"/>
  <c r="E457" i="2"/>
  <c r="G445" i="2" s="1"/>
  <c r="E482" i="2"/>
  <c r="G482" i="2" s="1"/>
  <c r="E273" i="2"/>
  <c r="E279" i="2"/>
  <c r="E291" i="2"/>
  <c r="E196" i="1"/>
  <c r="E195" i="1"/>
  <c r="E165" i="1" s="1"/>
  <c r="E193" i="1"/>
  <c r="E163" i="1" s="1"/>
  <c r="E218" i="1" s="1"/>
  <c r="E192" i="1"/>
  <c r="E162" i="1" s="1"/>
  <c r="E186" i="1"/>
  <c r="E181" i="1"/>
  <c r="E176" i="1"/>
  <c r="K166" i="1"/>
  <c r="J166" i="1"/>
  <c r="I166" i="1"/>
  <c r="H166" i="1"/>
  <c r="G166" i="1"/>
  <c r="F166" i="1"/>
  <c r="E166" i="1"/>
  <c r="G161" i="1"/>
  <c r="F34" i="1"/>
  <c r="G31" i="1"/>
  <c r="G268" i="2" l="1"/>
  <c r="E217" i="1"/>
  <c r="E220" i="1"/>
  <c r="E451" i="1" s="1"/>
  <c r="E161" i="1"/>
  <c r="E333" i="2"/>
  <c r="F320" i="1"/>
  <c r="J319" i="1"/>
  <c r="K416" i="1"/>
  <c r="G448" i="1"/>
  <c r="K448" i="1"/>
  <c r="J448" i="1"/>
  <c r="E522" i="2"/>
  <c r="E510" i="2" s="1"/>
  <c r="E521" i="2"/>
  <c r="E509" i="2" s="1"/>
  <c r="I416" i="1"/>
  <c r="I449" i="1"/>
  <c r="G449" i="1"/>
  <c r="J451" i="1"/>
  <c r="H451" i="1"/>
  <c r="G451" i="1"/>
  <c r="E364" i="2"/>
  <c r="F325" i="1"/>
  <c r="H448" i="1"/>
  <c r="H449" i="1"/>
  <c r="G450" i="1"/>
  <c r="K451" i="1"/>
  <c r="I448" i="1"/>
  <c r="E519" i="2"/>
  <c r="E507" i="2" s="1"/>
  <c r="I451" i="1"/>
  <c r="K449" i="1"/>
  <c r="E520" i="2"/>
  <c r="E508" i="2" s="1"/>
  <c r="J449" i="1"/>
  <c r="F386" i="1"/>
  <c r="K450" i="1"/>
  <c r="J450" i="1"/>
  <c r="I450" i="1"/>
  <c r="F396" i="1"/>
  <c r="H450" i="1"/>
  <c r="F443" i="1"/>
  <c r="F308" i="1"/>
  <c r="H302" i="1"/>
  <c r="F292" i="1"/>
  <c r="F419" i="1"/>
  <c r="F305" i="1"/>
  <c r="F444" i="1"/>
  <c r="F306" i="1"/>
  <c r="F304" i="1"/>
  <c r="G442" i="1"/>
  <c r="F277" i="1"/>
  <c r="F417" i="1"/>
  <c r="F418" i="1"/>
  <c r="J416" i="1"/>
  <c r="F446" i="1"/>
  <c r="I302" i="1"/>
  <c r="E267" i="2"/>
  <c r="E481" i="2"/>
  <c r="E456" i="2"/>
  <c r="F321" i="1"/>
  <c r="F420" i="1"/>
  <c r="F445" i="1"/>
  <c r="K302" i="1"/>
  <c r="J302" i="1"/>
  <c r="K380" i="1"/>
  <c r="F303" i="1"/>
  <c r="G302" i="1"/>
  <c r="E377" i="2"/>
  <c r="G319" i="1"/>
  <c r="F422" i="1"/>
  <c r="H416" i="1"/>
  <c r="F381" i="1"/>
  <c r="F380" i="1" s="1"/>
  <c r="G380" i="1"/>
  <c r="G416" i="1"/>
  <c r="E171" i="1"/>
  <c r="E191" i="1"/>
  <c r="I171" i="1"/>
  <c r="G171" i="1"/>
  <c r="G61" i="1"/>
  <c r="H171" i="1"/>
  <c r="J171" i="1"/>
  <c r="K171" i="1"/>
  <c r="F171" i="1"/>
  <c r="G111" i="1"/>
  <c r="E110" i="2" s="1"/>
  <c r="F31" i="1"/>
  <c r="E216" i="1" l="1"/>
  <c r="E448" i="1"/>
  <c r="E449" i="1"/>
  <c r="F319" i="1"/>
  <c r="E518" i="2"/>
  <c r="E506" i="2" s="1"/>
  <c r="E505" i="2" s="1"/>
  <c r="H447" i="1"/>
  <c r="F416" i="1"/>
  <c r="I447" i="1"/>
  <c r="J447" i="1"/>
  <c r="F448" i="1"/>
  <c r="F442" i="1"/>
  <c r="K447" i="1"/>
  <c r="G447" i="1"/>
  <c r="F218" i="1"/>
  <c r="F449" i="1" s="1"/>
  <c r="F302" i="1"/>
  <c r="F220" i="1"/>
  <c r="F451" i="1" s="1"/>
  <c r="G216" i="1"/>
  <c r="E447" i="1" l="1"/>
  <c r="E517" i="2"/>
  <c r="F216" i="1"/>
  <c r="F219" i="1"/>
  <c r="F450" i="1" s="1"/>
  <c r="F447" i="1" s="1"/>
</calcChain>
</file>

<file path=xl/sharedStrings.xml><?xml version="1.0" encoding="utf-8"?>
<sst xmlns="http://schemas.openxmlformats.org/spreadsheetml/2006/main" count="1772" uniqueCount="451">
  <si>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</si>
  <si>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</si>
  <si>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</si>
  <si>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</si>
  <si>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</si>
  <si>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</si>
  <si>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</si>
  <si>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</si>
  <si>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</si>
  <si>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</si>
  <si>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5.2.</t>
  </si>
  <si>
    <t>5.1.</t>
  </si>
  <si>
    <t>5.</t>
  </si>
  <si>
    <t>4.1.</t>
  </si>
  <si>
    <t>4.</t>
  </si>
  <si>
    <t>3.1.</t>
  </si>
  <si>
    <t>3.</t>
  </si>
  <si>
    <t>2.4.</t>
  </si>
  <si>
    <t>2.3.</t>
  </si>
  <si>
    <t>2.1.</t>
  </si>
  <si>
    <t>2.</t>
  </si>
  <si>
    <t>1.5.</t>
  </si>
  <si>
    <t>1.4.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</si>
  <si>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</si>
  <si>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</si>
  <si>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</si>
  <si>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</si>
  <si>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</si>
  <si>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</si>
  <si>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</si>
  <si>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</si>
  <si>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</si>
  <si>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</si>
  <si>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</si>
  <si>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</si>
  <si>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</si>
  <si>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</si>
  <si>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</si>
  <si>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</si>
  <si>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</si>
  <si>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</si>
  <si>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</si>
  <si>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</si>
  <si>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</si>
  <si>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</si>
  <si>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</si>
  <si>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</si>
  <si>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</si>
  <si>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</si>
  <si>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</si>
  <si>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</si>
  <si>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</si>
  <si>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</si>
  <si>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</si>
  <si>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</si>
  <si>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</si>
  <si>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</si>
  <si>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Тип показателя</t>
  </si>
  <si>
    <t>Единица изме рения</t>
  </si>
  <si>
    <t>Планируемое значение показателя по годам реализации</t>
  </si>
  <si>
    <t>%</t>
  </si>
  <si>
    <t>1.2</t>
  </si>
  <si>
    <t>количество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</si>
  <si>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</si>
  <si>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</si>
  <si>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</si>
  <si>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</si>
  <si>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</si>
  <si>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</si>
  <si>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</si>
  <si>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</si>
  <si>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-</t>
  </si>
  <si>
    <t>«Безопасность и обеспечение безопасности жизнедеятельности населения»</t>
  </si>
  <si>
    <t>2020-2024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</si>
  <si>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</si>
  <si>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</si>
  <si>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3</t>
  </si>
  <si>
    <t>1.6.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</si>
  <si>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</si>
  <si>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</si>
  <si>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</si>
  <si>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</si>
  <si>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</si>
  <si>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</si>
  <si>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</si>
  <si>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</si>
  <si>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</si>
  <si>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2020 год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</si>
  <si>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</si>
  <si>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</si>
  <si>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</si>
  <si>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</si>
  <si>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</si>
  <si>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</si>
  <si>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</si>
  <si>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</si>
  <si>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</si>
  <si>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</si>
  <si>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</si>
  <si>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</si>
  <si>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</si>
  <si>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</si>
  <si>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</si>
  <si>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</si>
  <si>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</si>
  <si>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процент</t>
  </si>
  <si>
    <t>единицы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</si>
  <si>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</si>
  <si>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</si>
  <si>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</si>
  <si>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</si>
  <si>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1.11.</t>
  </si>
  <si>
    <t>Подпрограмма I  "Профилактика преступлений и иных правонарушений "</t>
  </si>
  <si>
    <t xml:space="preserve">Приоритетный целевой </t>
  </si>
  <si>
    <t>1.12.</t>
  </si>
  <si>
    <t>Распоряжение Правительства Российской Федерации от 03.12.2014 № 2446-р «Об утверждении концепции построения и развития аппаратно-программного комплекса  «Безопасный город».</t>
  </si>
  <si>
    <t xml:space="preserve">Указ Президента Российской Федерации
от 13.11.2012 № 1522 «О создании комплексной системы экстренного оповещения населения об угрозе возникновения или о возникновении чрезвычайных ситуаций»;
от 20.12.2016  № 696 «Об утверждении основ государственной политики Российской Федерации в области гражданской обороны на период до 2030 года»
</t>
  </si>
  <si>
    <t xml:space="preserve">Указ Президента Российской Федерации
от 1.01.2018  № 2 «Об утверждении Основ государственной политики Российской Федерации в области пожарной 
безопасности на период до 2030 года»
</t>
  </si>
  <si>
    <t xml:space="preserve">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</si>
  <si>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</si>
  <si>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</si>
  <si>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r>
      <rPr>
        <b/>
        <sz val="11"/>
        <rFont val="Times New Roman"/>
        <family val="1"/>
        <charset val="204"/>
      </rPr>
      <t xml:space="preserve">Подпрограмма I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</si>
  <si>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</si>
  <si>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</si>
  <si>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</si>
  <si>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</si>
  <si>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</si>
  <si>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</si>
  <si>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</si>
  <si>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</si>
  <si>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</si>
  <si>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</si>
  <si>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</si>
  <si>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</si>
  <si>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</si>
  <si>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</si>
  <si>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</si>
  <si>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</si>
  <si>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</si>
  <si>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</si>
  <si>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</si>
  <si>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</si>
  <si>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</si>
  <si>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</si>
  <si>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</si>
  <si>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</si>
  <si>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</si>
  <si>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</si>
  <si>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</si>
  <si>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</si>
  <si>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</si>
  <si>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</si>
  <si>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</si>
  <si>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</si>
  <si>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</si>
  <si>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</si>
  <si>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</si>
  <si>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</si>
  <si>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</si>
  <si>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>Номер и название основного мероприятия в перечне мероприятий подпрограммы</t>
  </si>
  <si>
    <t>Планируемые результаты реализации муниципальной  программы</t>
  </si>
  <si>
    <t>«Безопасность и обеспечение безопасности жизнедеятельности населения» на 2020-2024 годы</t>
  </si>
  <si>
    <t>единица</t>
  </si>
  <si>
    <t>1.13.</t>
  </si>
  <si>
    <t>1.14.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</si>
  <si>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</si>
  <si>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</si>
  <si>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</si>
  <si>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</si>
  <si>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</si>
  <si>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</si>
  <si>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</si>
  <si>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</si>
  <si>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</si>
  <si>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</si>
  <si>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</si>
  <si>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</si>
  <si>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</si>
  <si>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</si>
  <si>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</si>
  <si>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</si>
  <si>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</si>
  <si>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</si>
  <si>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</si>
  <si>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</si>
  <si>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</si>
  <si>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</si>
  <si>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</si>
  <si>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</si>
  <si>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</si>
  <si>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</si>
  <si>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</si>
  <si>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</si>
  <si>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 xml:space="preserve">Мероприятие 01.01  </t>
    </r>
    <r>
      <rPr>
        <sz val="1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</si>
  <si>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</si>
  <si>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</si>
  <si>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</si>
  <si>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</si>
  <si>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>Мероприятие 02.04</t>
    </r>
    <r>
      <rPr>
        <sz val="1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</si>
  <si>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t xml:space="preserve">Мероприятие 02.03                                 </t>
    </r>
    <r>
      <rPr>
        <sz val="1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</si>
  <si>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>Мероприятие 02.05</t>
    </r>
    <r>
      <rPr>
        <sz val="1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</si>
  <si>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</si>
  <si>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</si>
  <si>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rFont val="Times New Roman"/>
        <family val="1"/>
        <charset val="204"/>
      </rPr>
      <t>Мероприятие 03.02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</si>
  <si>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</si>
  <si>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rFont val="Times New Roman"/>
        <family val="1"/>
        <charset val="204"/>
      </rPr>
      <t>Мероприятие 03.04</t>
    </r>
    <r>
      <rPr>
        <sz val="1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</si>
  <si>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rFont val="Times New Roman"/>
        <family val="1"/>
        <charset val="204"/>
      </rPr>
      <t>Мероприятие 03.05</t>
    </r>
    <r>
      <rPr>
        <sz val="1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</si>
  <si>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rFont val="Times New Roman"/>
        <family val="1"/>
        <charset val="204"/>
      </rPr>
      <t xml:space="preserve">Мероприятие 03.06     </t>
    </r>
    <r>
      <rPr>
        <sz val="1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</si>
  <si>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rFont val="Times New Roman"/>
        <family val="1"/>
        <charset val="204"/>
      </rPr>
      <t xml:space="preserve">Мероприятие 03.07       </t>
    </r>
    <r>
      <rPr>
        <sz val="1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</si>
  <si>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rFont val="Times New Roman"/>
        <family val="1"/>
        <charset val="204"/>
      </rPr>
      <t xml:space="preserve">        </t>
    </r>
  </si>
  <si>
    <r>
      <t xml:space="preserve">Мероприятие 04.01                          </t>
    </r>
    <r>
      <rPr>
        <sz val="1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</si>
  <si>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04.02               </t>
    </r>
    <r>
      <rPr>
        <sz val="1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</si>
  <si>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</si>
  <si>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rPr>
        <b/>
        <sz val="11"/>
        <rFont val="Times New Roman"/>
        <family val="1"/>
        <charset val="204"/>
      </rPr>
      <t xml:space="preserve">Мероприятие 05.01  </t>
    </r>
    <r>
      <rPr>
        <sz val="1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</si>
  <si>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>Основное мероприятие 05</t>
    </r>
    <r>
      <rPr>
        <sz val="1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</si>
  <si>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05.02     </t>
    </r>
    <r>
      <rPr>
        <sz val="1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</si>
  <si>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>Мероприятие 05.04</t>
    </r>
    <r>
      <rPr>
        <sz val="1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</si>
  <si>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rFont val="Times New Roman"/>
        <family val="1"/>
        <charset val="204"/>
      </rPr>
      <t>Основное мероприятие 07</t>
    </r>
    <r>
      <rPr>
        <sz val="1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</si>
  <si>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</si>
  <si>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07.02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</si>
  <si>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rFont val="Times New Roman"/>
        <family val="1"/>
        <charset val="204"/>
      </rPr>
      <t xml:space="preserve">Мероприятие 07.03     </t>
    </r>
    <r>
      <rPr>
        <sz val="1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</si>
  <si>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</si>
  <si>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07.05           </t>
    </r>
    <r>
      <rPr>
        <sz val="1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</si>
  <si>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rFont val="Times New Roman"/>
        <family val="1"/>
        <charset val="204"/>
      </rPr>
      <t>Мероприятие 07.06</t>
    </r>
    <r>
      <rPr>
        <sz val="1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</si>
  <si>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rFont val="Times New Roman"/>
        <family val="1"/>
        <charset val="204"/>
      </rPr>
      <t>Мероприятие 07.07</t>
    </r>
    <r>
      <rPr>
        <sz val="1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</si>
  <si>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rFont val="Times New Roman"/>
        <family val="1"/>
        <charset val="204"/>
      </rPr>
      <t>Мероприятие 07.08</t>
    </r>
    <r>
      <rPr>
        <sz val="1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</si>
  <si>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</si>
  <si>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</si>
  <si>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</si>
  <si>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</si>
  <si>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rFont val="Times New Roman"/>
        <family val="1"/>
        <charset val="204"/>
      </rPr>
      <t xml:space="preserve">Подпрограмма II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</si>
  <si>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t xml:space="preserve">Мероприятие 01.02
</t>
    </r>
    <r>
      <rPr>
        <sz val="1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</si>
  <si>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</si>
  <si>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rFont val="Times New Roman"/>
        <family val="1"/>
        <charset val="204"/>
      </rPr>
      <t xml:space="preserve">Мероприятие 01.04
</t>
    </r>
    <r>
      <rPr>
        <sz val="1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</si>
  <si>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rFont val="Times New Roman"/>
        <family val="1"/>
        <charset val="204"/>
      </rPr>
      <t xml:space="preserve">Мероприятие 01.07
</t>
    </r>
    <r>
      <rPr>
        <sz val="1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</si>
  <si>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t xml:space="preserve">Мероприятие 01.08
</t>
    </r>
    <r>
      <rPr>
        <sz val="1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</si>
  <si>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</si>
  <si>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</si>
  <si>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rFont val="Times New Roman"/>
        <family val="1"/>
        <charset val="204"/>
      </rPr>
      <t xml:space="preserve">Основное мероприятие 03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</si>
  <si>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</si>
  <si>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rFont val="Times New Roman"/>
        <family val="1"/>
        <charset val="204"/>
      </rPr>
      <t xml:space="preserve">Подпрограмма III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</si>
  <si>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</si>
  <si>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Подпрограмма IV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</si>
  <si>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</si>
  <si>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</si>
  <si>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</si>
  <si>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rPr>
        <b/>
        <sz val="11"/>
        <rFont val="Times New Roman"/>
        <family val="1"/>
        <charset val="204"/>
      </rPr>
      <t xml:space="preserve">Мероприятие 01.04    </t>
    </r>
    <r>
      <rPr>
        <sz val="1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</si>
  <si>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rFont val="Times New Roman"/>
        <family val="1"/>
        <charset val="204"/>
      </rPr>
      <t xml:space="preserve">Мероприятие 01.06 </t>
    </r>
    <r>
      <rPr>
        <sz val="1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</si>
  <si>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rFont val="Times New Roman"/>
        <family val="1"/>
        <charset val="204"/>
      </rPr>
      <t xml:space="preserve">Мероприятие 01.08    </t>
    </r>
    <r>
      <rPr>
        <sz val="1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</si>
  <si>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rFont val="Times New Roman"/>
        <family val="1"/>
        <charset val="204"/>
      </rPr>
      <t xml:space="preserve">Мероприятие 01.09    </t>
    </r>
    <r>
      <rPr>
        <sz val="1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</si>
  <si>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</si>
  <si>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</si>
  <si>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</si>
  <si>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02.01 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</si>
  <si>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</si>
  <si>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</si>
  <si>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</si>
  <si>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</si>
  <si>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</si>
  <si>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</si>
  <si>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rFont val="Times New Roman"/>
        <family val="1"/>
        <charset val="204"/>
      </rPr>
      <t xml:space="preserve">Мероприятие 01.02  </t>
    </r>
    <r>
      <rPr>
        <sz val="1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</si>
  <si>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</si>
  <si>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rFont val="Times New Roman"/>
        <family val="1"/>
        <charset val="204"/>
      </rPr>
      <t xml:space="preserve">Основное мероприятие 02
</t>
    </r>
    <r>
      <rPr>
        <sz val="1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</si>
  <si>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</si>
  <si>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</si>
  <si>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 xml:space="preserve">Мероприятие 02.03   </t>
    </r>
    <r>
      <rPr>
        <sz val="1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</si>
  <si>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 xml:space="preserve">Мероприятие 02.04   </t>
    </r>
    <r>
      <rPr>
        <sz val="1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</si>
  <si>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rFont val="Times New Roman"/>
        <family val="1"/>
        <charset val="204"/>
      </rPr>
      <t xml:space="preserve">Мероприятие 02.05 </t>
    </r>
    <r>
      <rPr>
        <sz val="1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</si>
  <si>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</si>
  <si>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03.01      </t>
    </r>
    <r>
      <rPr>
        <sz val="1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</si>
  <si>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 xml:space="preserve">Мероприятие 03.02  </t>
    </r>
    <r>
      <rPr>
        <sz val="1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</si>
  <si>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03.03     </t>
    </r>
    <r>
      <rPr>
        <sz val="1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</si>
  <si>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rFont val="Times New Roman"/>
        <family val="1"/>
        <charset val="204"/>
      </rPr>
      <t xml:space="preserve">Мероприятие 03.04  </t>
    </r>
    <r>
      <rPr>
        <sz val="1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</si>
  <si>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rFont val="Times New Roman"/>
        <family val="1"/>
        <charset val="204"/>
      </rPr>
      <t xml:space="preserve">Мероприятие 03.05 </t>
    </r>
    <r>
      <rPr>
        <sz val="1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</si>
  <si>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rFont val="Times New Roman"/>
        <family val="1"/>
        <charset val="204"/>
      </rPr>
      <t xml:space="preserve">Мероприятие 03.06    </t>
    </r>
    <r>
      <rPr>
        <sz val="1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</si>
  <si>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rFont val="Times New Roman"/>
        <family val="1"/>
        <charset val="204"/>
      </rPr>
      <t xml:space="preserve">Мероприятие 03.07 </t>
    </r>
    <r>
      <rPr>
        <sz val="1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</si>
  <si>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rFont val="Times New Roman"/>
        <family val="1"/>
        <charset val="204"/>
      </rP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</si>
  <si>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rFont val="Times New Roman"/>
        <family val="1"/>
        <charset val="204"/>
      </rPr>
      <t xml:space="preserve">Мероприятие 04.01  </t>
    </r>
    <r>
      <rPr>
        <sz val="1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</si>
  <si>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rFont val="Times New Roman"/>
        <family val="1"/>
        <charset val="204"/>
      </rPr>
      <t xml:space="preserve">Мероприятие 04.02  </t>
    </r>
    <r>
      <rPr>
        <sz val="1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</si>
  <si>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rFont val="Times New Roman"/>
        <family val="1"/>
        <charset val="204"/>
      </rPr>
      <t>Мероприятие 04.03</t>
    </r>
    <r>
      <rPr>
        <sz val="1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</si>
  <si>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rFont val="Times New Roman"/>
        <family val="1"/>
        <charset val="204"/>
      </rPr>
      <t xml:space="preserve">Мероприятие 04.04    </t>
    </r>
    <r>
      <rPr>
        <sz val="1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</si>
  <si>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rFont val="Times New Roman"/>
        <family val="1"/>
        <charset val="204"/>
      </rPr>
      <t xml:space="preserve">Основное мероприятие 05
</t>
    </r>
    <r>
      <rPr>
        <sz val="1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</si>
  <si>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05.01 </t>
    </r>
    <r>
      <rPr>
        <sz val="1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</si>
  <si>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 xml:space="preserve">Мероприятие 05.02 </t>
    </r>
    <r>
      <rPr>
        <sz val="1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</si>
  <si>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05.03  </t>
    </r>
    <r>
      <rPr>
        <sz val="1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</si>
  <si>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rFont val="Times New Roman"/>
        <family val="1"/>
        <charset val="204"/>
      </rPr>
      <t xml:space="preserve">Мероприятие 05.04  </t>
    </r>
    <r>
      <rPr>
        <sz val="1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</si>
  <si>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rFont val="Times New Roman"/>
        <family val="1"/>
        <charset val="204"/>
      </rPr>
      <t xml:space="preserve">Основное мероприятие 07                      </t>
    </r>
    <r>
      <rPr>
        <sz val="1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</si>
  <si>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07.01   </t>
    </r>
    <r>
      <rPr>
        <sz val="1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</si>
  <si>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07.02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</si>
  <si>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rFont val="Times New Roman"/>
        <family val="1"/>
        <charset val="204"/>
      </rPr>
      <t>Мероприятие 07.03</t>
    </r>
    <r>
      <rPr>
        <sz val="1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</si>
  <si>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</si>
  <si>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07.05       </t>
    </r>
    <r>
      <rPr>
        <sz val="1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</si>
  <si>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rFont val="Times New Roman"/>
        <family val="1"/>
        <charset val="204"/>
      </rPr>
      <t xml:space="preserve">Мероприятие 07.07 </t>
    </r>
    <r>
      <rPr>
        <sz val="1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</si>
  <si>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</si>
  <si>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rFont val="Times New Roman"/>
        <family val="1"/>
        <charset val="204"/>
      </rPr>
      <t xml:space="preserve">Мероприятие 07.09    </t>
    </r>
    <r>
      <rPr>
        <sz val="1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</si>
  <si>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rFont val="Times New Roman"/>
        <family val="1"/>
        <charset val="204"/>
      </rPr>
      <t xml:space="preserve">Мероприятие 07.10 </t>
    </r>
    <r>
      <rPr>
        <sz val="1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</si>
  <si>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</si>
  <si>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</si>
  <si>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</si>
  <si>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</si>
  <si>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</si>
  <si>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rFont val="Times New Roman"/>
        <family val="1"/>
        <charset val="204"/>
      </rPr>
      <t>Мероприятие 01.07</t>
    </r>
    <r>
      <rPr>
        <sz val="1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</si>
  <si>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rFont val="Times New Roman"/>
        <family val="1"/>
        <charset val="204"/>
      </rPr>
      <t>Мероприятие 01.08</t>
    </r>
    <r>
      <rPr>
        <sz val="1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</si>
  <si>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01.10 </t>
    </r>
    <r>
      <rPr>
        <sz val="1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</si>
  <si>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</si>
  <si>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03.01 </t>
    </r>
    <r>
      <rPr>
        <sz val="1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</si>
  <si>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муниципального образования Московской области   </t>
    </r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</si>
  <si>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</si>
  <si>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r>
      <t xml:space="preserve">Основное мероприятие  01
</t>
    </r>
    <r>
      <rPr>
        <sz val="11"/>
        <rFont val="Times New Roman"/>
        <family val="1"/>
        <charset val="204"/>
      </rPr>
      <t>Повышение степени пожарной безопасности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</si>
  <si>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</si>
  <si>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</si>
  <si>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rFont val="Times New Roman"/>
        <family val="1"/>
        <charset val="204"/>
      </rPr>
      <t>Мероприятие 01.04</t>
    </r>
    <r>
      <rPr>
        <sz val="1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</si>
  <si>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</si>
  <si>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rFont val="Times New Roman"/>
        <family val="1"/>
        <charset val="204"/>
      </rPr>
      <t>Мероприятие 01.08</t>
    </r>
    <r>
      <rPr>
        <sz val="1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</si>
  <si>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rFont val="Times New Roman"/>
        <family val="1"/>
        <charset val="204"/>
      </rPr>
      <t>Мероприятие 01.09</t>
    </r>
    <r>
      <rPr>
        <sz val="1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</si>
  <si>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t>Подпрограмма V   «Обеспечение мероприятий гражданской обороны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</si>
  <si>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 xml:space="preserve">Основное мероприятие 01   </t>
    </r>
    <r>
      <rPr>
        <sz val="1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</si>
  <si>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</si>
  <si>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</si>
  <si>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</si>
  <si>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rFont val="Times New Roman"/>
        <family val="1"/>
        <charset val="204"/>
      </rPr>
      <t xml:space="preserve">Мероприятие 01.02   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</si>
  <si>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rFont val="Times New Roman"/>
        <family val="1"/>
        <charset val="204"/>
      </rPr>
      <t xml:space="preserve">Мероприятие 01.03   </t>
    </r>
    <r>
      <rPr>
        <sz val="1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</si>
  <si>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t xml:space="preserve">Планируемые результаты реализации муниципальной программы </t>
  </si>
  <si>
    <t>Подпрограмма II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</si>
  <si>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Подпрограмма IV «Обеспечение пожарной безопасности на территории муниципального образования Московской области»</t>
  </si>
  <si>
    <t>Подпрограмма V  «Обеспечение мероприятий гражданской обороны на территории муниципального образования Московской области»</t>
  </si>
  <si>
    <t>Подпрограмма III «Развитие и совершенствование систем оповещения и информирования населения муниципального образования Московской области»</t>
  </si>
  <si>
    <t>2024 год</t>
  </si>
  <si>
    <t>Подпрограмма IV   «Обеспечение пожарной безопасности на территории муниципального образования Московской области»</t>
  </si>
  <si>
    <r>
      <rPr>
        <b/>
        <sz val="11"/>
        <rFont val="Times New Roman"/>
        <family val="1"/>
        <charset val="204"/>
      </rPr>
      <t>Основное мероприятие  01</t>
    </r>
    <r>
      <rPr>
        <sz val="1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</si>
  <si>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05.03           </t>
    </r>
    <r>
      <rPr>
        <sz val="1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</si>
  <si>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t xml:space="preserve">Мероприятие 04.04              </t>
    </r>
    <r>
      <rPr>
        <sz val="1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</si>
  <si>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t xml:space="preserve">Основное мероприятие 01
</t>
    </r>
    <r>
      <rPr>
        <sz val="10"/>
        <rFont val="Times New Roman"/>
        <family val="1"/>
        <charset val="204"/>
      </rPr>
      <t xml:space="preserve"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 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</si>
  <si>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02
</t>
    </r>
    <r>
      <rPr>
        <sz val="10"/>
        <rFont val="Times New Roman"/>
        <family val="1"/>
        <charset val="204"/>
      </rPr>
      <t>Обеспечение деятельности общественных объединений правоохранительной направленности</t>
    </r>
    <r>
      <rPr>
        <b/>
        <sz val="10"/>
        <rFont val="Times New Roman"/>
        <family val="1"/>
        <charset val="204"/>
      </rPr>
      <t xml:space="preserve">
</t>
    </r>
  </si>
  <si>
    <t>Приоритетный целевой</t>
  </si>
  <si>
    <t>Кол-во камер, динамика в %</t>
  </si>
  <si>
    <r>
      <t xml:space="preserve">Основное мероприятие 7                      </t>
    </r>
    <r>
      <rPr>
        <sz val="10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</si>
  <si>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2"/>
        <rFont val="Times New Roman"/>
        <family val="1"/>
        <charset val="204"/>
      </rPr>
      <t>Макропоказатель подпрограммы</t>
    </r>
    <r>
      <rPr>
        <sz val="12"/>
        <rFont val="Times New Roman"/>
        <family val="1"/>
        <charset val="204"/>
      </rPr>
      <t xml:space="preserve">
Снижение общего количества преступлений, совершенных на территории муниципального образования, не менее чем на 5 %  ежегодно
</t>
    </r>
  </si>
  <si>
    <t>Х</t>
  </si>
  <si>
    <t>1.15.</t>
  </si>
  <si>
    <t>1.16.</t>
  </si>
  <si>
    <r>
      <t xml:space="preserve">Целевой показатель 1     </t>
    </r>
    <r>
      <rPr>
        <sz val="12"/>
        <rFont val="Times New Roman"/>
        <family val="1"/>
        <charset val="204"/>
      </rPr>
      <t xml:space="preserve">Увеличение доли социально значимых объектов (учреждений), оборудованных в целях антитеррористической защищенности средствами безопасности  </t>
    </r>
  </si>
  <si>
    <r>
      <t xml:space="preserve">Целевой показатель 3                                                        </t>
    </r>
    <r>
      <rPr>
        <sz val="12"/>
        <rFont val="Times New Roman"/>
        <family val="1"/>
        <charset val="204"/>
      </rPr>
      <t>Снижение доли несовершеннолетних в общем числе лиц, совершивших преступления</t>
    </r>
    <r>
      <rPr>
        <b/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</si>
  <si>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 xml:space="preserve">Целевой показатель 4                                                    </t>
    </r>
    <r>
      <rPr>
        <sz val="12"/>
        <rFont val="Times New Roman"/>
        <family val="1"/>
        <charset val="204"/>
      </rPr>
      <t xml:space="preserve"> Количество отремонтированных зданий (помещений) территориальных органов МВД 
</t>
    </r>
  </si>
  <si>
    <r>
      <t xml:space="preserve">Целевой показатель 5                 </t>
    </r>
    <r>
      <rPr>
        <sz val="12"/>
        <rFont val="Times New Roman"/>
        <family val="1"/>
        <charset val="204"/>
      </rPr>
      <t xml:space="preserve">Количество отремонтированных зданий (помещений) территориальных подразделений УФСБ     </t>
    </r>
    <r>
      <rPr>
        <b/>
        <sz val="12"/>
        <rFont val="Times New Roman"/>
        <family val="1"/>
        <charset val="204"/>
      </rPr>
      <t xml:space="preserve">                  </t>
    </r>
  </si>
  <si>
    <r>
      <rPr>
        <b/>
        <sz val="12"/>
        <rFont val="Times New Roman"/>
        <family val="1"/>
        <charset val="204"/>
      </rPr>
      <t>Целевой показатель 6</t>
    </r>
    <r>
      <rPr>
        <sz val="12"/>
        <rFont val="Times New Roman"/>
        <family val="1"/>
        <charset val="204"/>
      </rPr>
      <t xml:space="preserve"> Количество отремонтированных зданий (помещений), находящихся в собственности муниципальных образований Московской области, в целях размещения подразделений Главного следственного управления Следственного комитета  Российской Федерации по Московской области</t>
    </r>
  </si>
  <si>
    <r>
      <rPr>
        <b/>
        <sz val="12"/>
        <rFont val="Times New Roman"/>
        <family val="1"/>
        <charset val="204"/>
      </rPr>
      <t xml:space="preserve">Целевой показатель 7  </t>
    </r>
    <r>
      <rPr>
        <sz val="12"/>
        <rFont val="Times New Roman"/>
        <family val="1"/>
        <charset val="204"/>
      </rPr>
      <t xml:space="preserve"> Количество отремонтированных зданий(помещений), находящихся в собственности муниципальных образований Московской области, в которых располагаются городские (районные) суды</t>
    </r>
  </si>
  <si>
    <t xml:space="preserve">Отраслевой </t>
  </si>
  <si>
    <r>
      <t xml:space="preserve">Основное мероприятие 1. </t>
    </r>
    <r>
      <rPr>
        <sz val="10"/>
        <rFont val="Times New Roman"/>
        <family val="1"/>
        <charset val="204"/>
      </rPr>
      <t>Осуществление мероприятий по защите и смягчению последствий от чрезвычайных ситуаций природного и техногенного характера населения  и территории муниципального образования Московской области</t>
    </r>
  </si>
  <si>
    <r>
      <rPr>
        <b/>
        <sz val="12"/>
        <rFont val="Times New Roman"/>
        <family val="1"/>
        <charset val="204"/>
      </rPr>
      <t xml:space="preserve">Целевой показатель 1 </t>
    </r>
    <r>
      <rPr>
        <sz val="12"/>
        <rFont val="Times New Roman"/>
        <family val="1"/>
        <charset val="204"/>
      </rPr>
      <t xml:space="preserve">             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образования. </t>
    </r>
  </si>
  <si>
    <r>
      <rPr>
        <b/>
        <sz val="12"/>
        <rFont val="Times New Roman"/>
        <family val="1"/>
        <charset val="204"/>
      </rPr>
      <t>Целевой показатель 1</t>
    </r>
    <r>
      <rPr>
        <sz val="12"/>
        <rFont val="Times New Roman"/>
        <family val="1"/>
        <charset val="204"/>
      </rPr>
      <t xml:space="preserve">             Повышение степени пожарной защищенности муниципального образования, по отношению к базовому периоду</t>
    </r>
  </si>
  <si>
    <r>
      <t xml:space="preserve">Основное мероприятие 3. </t>
    </r>
    <r>
      <rPr>
        <sz val="10"/>
        <rFont val="Times New Roman"/>
        <family val="1"/>
        <charset val="204"/>
      </rPr>
      <t>Создание, содержание системно-аппаратного комплекса «Безопасный город» на территории муниципального образования Московской области</t>
    </r>
  </si>
  <si>
    <t>Увеличение числа лиц, состоящих на диспансерном наблюдении с диагнозом "Употребление наркотиков с вредными последствиями" до 110 % к 2024 году</t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</si>
  <si>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 2 420 к 2024 году.</t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</si>
  <si>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rFont val="Times New Roman"/>
        <family val="1"/>
        <charset val="204"/>
      </rPr>
      <t xml:space="preserve">
Основное мероприятие 3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</si>
  <si>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</si>
  <si>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  <r>
      <rPr>
        <b/>
        <sz val="10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</si>
  <si>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Основное мероприятие 03
</t>
    </r>
    <r>
      <rPr>
        <sz val="10"/>
        <rFont val="Times New Roman"/>
        <family val="1"/>
        <charset val="204"/>
      </rPr>
      <t xml:space="preserve">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</t>
    </r>
  </si>
  <si>
    <r>
      <t xml:space="preserve">Основное мероприятие 04
</t>
    </r>
    <r>
      <rPr>
        <sz val="10"/>
        <rFont val="Times New Roman"/>
        <family val="1"/>
        <charset val="204"/>
      </rPr>
  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</si>
  <si>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04
</t>
    </r>
    <r>
      <rPr>
        <sz val="10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
</t>
    </r>
  </si>
  <si>
    <r>
      <t xml:space="preserve">Основное мероприятие 05.
</t>
    </r>
    <r>
      <rPr>
        <sz val="10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  <r>
      <rPr>
        <b/>
        <sz val="10"/>
        <rFont val="Times New Roman"/>
        <family val="1"/>
        <charset val="204"/>
      </rPr>
      <t xml:space="preserve">
</t>
    </r>
  </si>
  <si>
    <r>
      <t xml:space="preserve">Основное мероприятие 07                      </t>
    </r>
    <r>
      <rPr>
        <sz val="10"/>
        <rFont val="Times New Roman"/>
        <family val="1"/>
        <charset val="204"/>
      </rPr>
      <t>Развитие похоронного дела на территории Московской области</t>
    </r>
  </si>
  <si>
    <r>
      <t xml:space="preserve">Основное мероприятие 01. </t>
    </r>
    <r>
      <rPr>
        <sz val="10"/>
        <rFont val="Times New Roman"/>
        <family val="1"/>
        <charset val="204"/>
      </rPr>
      <t>Осуществление мероприятий по защите и смягчению последствий от чрезвычайных ситуаций природного и техногенного характера населения  и территории муниципального образования Московской области</t>
    </r>
  </si>
  <si>
    <r>
      <t xml:space="preserve">Основное мероприятие 02 </t>
    </r>
    <r>
      <rPr>
        <sz val="10"/>
        <rFont val="Times New Roman"/>
        <family val="1"/>
        <charset val="204"/>
      </rPr>
  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</si>
  <si>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t xml:space="preserve">Основное мероприятие 01. </t>
    </r>
    <r>
      <rPr>
        <sz val="10"/>
        <rFont val="Times New Roman"/>
        <family val="1"/>
        <charset val="204"/>
      </rPr>
  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</si>
  <si>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t xml:space="preserve">Основное мероприятие 01. </t>
    </r>
    <r>
      <rPr>
        <sz val="10"/>
        <rFont val="Times New Roman"/>
        <family val="1"/>
        <charset val="204"/>
      </rPr>
      <t>Повышение степени пожарной безопасности</t>
    </r>
  </si>
  <si>
    <r>
      <t xml:space="preserve">Основное мероприятие 01.
</t>
    </r>
    <r>
      <rPr>
        <sz val="10"/>
        <rFont val="Times New Roman"/>
        <family val="1"/>
        <charset val="204"/>
      </rPr>
      <t xml:space="preserve">Организация накопления, хранения, освежения и обслуживания запасов материально-технических, продовольственных, медицинских и иных средств, в  целях гражданской обороны 
</t>
    </r>
  </si>
  <si>
    <r>
      <t xml:space="preserve">Основное мероприятие 02. </t>
    </r>
    <r>
      <rPr>
        <sz val="10"/>
        <rFont val="Times New Roman"/>
        <family val="1"/>
        <charset val="204"/>
      </rPr>
      <t>Обеспечение готовности защитных сооружений и других объектов гражданской обороны на территории муниципальных образований Московской области</t>
    </r>
  </si>
  <si>
    <t>Комитет по управлению имуществом, 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</si>
  <si>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r>
      <t xml:space="preserve">Целевой показатель 2  </t>
    </r>
    <r>
      <rPr>
        <sz val="12"/>
        <rFont val="Times New Roman"/>
        <family val="1"/>
        <charset val="204"/>
      </rPr>
      <t>Увеличение доли от числа граждан принимающих участие в деятельности народных дружин</t>
    </r>
  </si>
  <si>
    <r>
      <rPr>
        <b/>
        <sz val="12"/>
        <rFont val="Times New Roman"/>
        <family val="1"/>
        <charset val="204"/>
      </rPr>
      <t>Целевой показатель 8</t>
    </r>
    <r>
      <rPr>
        <sz val="12"/>
        <rFont val="Times New Roman"/>
        <family val="1"/>
        <charset val="204"/>
      </rPr>
      <t xml:space="preserve">                                                         Количество снесенных объектов самовольного строительства, право на снос которых в судебном порядке предоставлено администрациям муниципальных организаций Московской области, являющимися взыскателями по исполнительным производствам</t>
    </r>
  </si>
  <si>
    <r>
      <rPr>
        <b/>
        <sz val="12"/>
        <rFont val="Times New Roman"/>
        <family val="1"/>
        <charset val="204"/>
      </rPr>
      <t xml:space="preserve">Целевой показатель 9 </t>
    </r>
    <r>
      <rPr>
        <sz val="12"/>
        <rFont val="Times New Roman"/>
        <family val="1"/>
        <charset val="204"/>
      </rPr>
      <t xml:space="preserve">                                                     Количество отремонтированных зданий (помещений), находящихся в собственности муниципальных образований Московской области, в которых распологаются подразделения Военного  комиссариата Московской области</t>
    </r>
  </si>
  <si>
    <r>
      <rPr>
        <b/>
        <sz val="12"/>
        <rFont val="Times New Roman"/>
        <family val="1"/>
        <charset val="204"/>
      </rPr>
      <t>Целевой показатель 10</t>
    </r>
    <r>
      <rPr>
        <sz val="12"/>
        <rFont val="Times New Roman"/>
        <family val="1"/>
        <charset val="204"/>
      </rPr>
      <t xml:space="preserve">                                                         Доля коммерческих объектов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</si>
  <si>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rPr>
        <b/>
        <sz val="12"/>
        <rFont val="Times New Roman"/>
        <family val="1"/>
        <charset val="204"/>
      </rPr>
      <t xml:space="preserve">Целевой показатель 11     </t>
    </r>
    <r>
      <rPr>
        <sz val="12"/>
        <rFont val="Times New Roman"/>
        <family val="1"/>
        <charset val="204"/>
      </rPr>
      <t xml:space="preserve">                                                 Доля подъездов многоквартирных домов,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</si>
  <si>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rPr>
        <b/>
        <sz val="12"/>
        <rFont val="Times New Roman"/>
        <family val="1"/>
        <charset val="204"/>
      </rPr>
      <t xml:space="preserve">Целевой показатель 12   </t>
    </r>
    <r>
      <rPr>
        <sz val="12"/>
        <rFont val="Times New Roman"/>
        <family val="1"/>
        <charset val="204"/>
      </rPr>
      <t xml:space="preserve">                                                    Доля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        </t>
    </r>
  </si>
  <si>
    <r>
      <t xml:space="preserve">Целевой показатель 13     </t>
    </r>
    <r>
      <rPr>
        <sz val="12"/>
        <rFont val="Times New Roman"/>
        <family val="1"/>
        <charset val="204"/>
      </rPr>
      <t xml:space="preserve"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регион», не менее чем на 5 % ежегодно    </t>
    </r>
    <r>
      <rPr>
        <b/>
        <sz val="12"/>
        <rFont val="Times New Roman"/>
        <family val="1"/>
        <charset val="204"/>
      </rPr>
      <t xml:space="preserve">                                                </t>
    </r>
  </si>
  <si>
    <r>
      <t xml:space="preserve">Целевой показатель 14                      </t>
    </r>
    <r>
      <rPr>
        <sz val="12"/>
        <rFont val="Times New Roman"/>
        <family val="1"/>
        <charset val="204"/>
      </rPr>
      <t xml:space="preserve">Рост числа лиц, состоящих на диспансерном наблюдении с диагнозом «Употребление наркотиков с вредными последствиями»     </t>
    </r>
    <r>
      <rPr>
        <b/>
        <sz val="12"/>
        <rFont val="Times New Roman"/>
        <family val="1"/>
        <charset val="204"/>
      </rPr>
      <t xml:space="preserve">                                             </t>
    </r>
  </si>
  <si>
    <t>Отраслевой показатель</t>
  </si>
  <si>
    <r>
      <t xml:space="preserve">Основное мероприятие 05. </t>
    </r>
    <r>
      <rPr>
        <sz val="10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</t>
    </r>
  </si>
  <si>
    <r>
      <t xml:space="preserve">Показатель 15
</t>
    </r>
    <r>
      <rPr>
        <sz val="12"/>
        <rFont val="Times New Roman"/>
        <family val="1"/>
        <charset val="204"/>
      </rPr>
      <t xml:space="preserve">Снижение уровня вовлеченности населения в незаконный оборот наркотиков на 100 тыс. человек </t>
    </r>
    <r>
      <rPr>
        <b/>
        <sz val="12"/>
        <rFont val="Times New Roman"/>
        <family val="1"/>
        <charset val="204"/>
      </rPr>
      <t xml:space="preserve">
</t>
    </r>
  </si>
  <si>
    <t>1.17.</t>
  </si>
  <si>
    <r>
      <t xml:space="preserve">Показатель 16        </t>
    </r>
    <r>
      <rPr>
        <sz val="12"/>
        <rFont val="Times New Roman"/>
        <family val="1"/>
        <charset val="204"/>
      </rPr>
      <t>Снижение уровня криминогенности наркомании на 100 тыс. человек</t>
    </r>
  </si>
  <si>
    <r>
      <t xml:space="preserve">Целевой показатель 17                                                 </t>
    </r>
    <r>
      <rPr>
        <sz val="12"/>
        <rFont val="Times New Roman"/>
        <family val="1"/>
        <charset val="204"/>
      </rPr>
      <t>Инвентаризация мест захоронений</t>
    </r>
  </si>
  <si>
    <t>1.18.</t>
  </si>
  <si>
    <r>
      <t xml:space="preserve">Целевой показатель 18          </t>
    </r>
    <r>
      <rPr>
        <sz val="12"/>
        <rFont val="Times New Roman"/>
        <family val="1"/>
        <charset val="204"/>
      </rPr>
      <t xml:space="preserve">Количество восстановленных (ремонт, реставрация, благоустройство) воинских захоронений </t>
    </r>
  </si>
  <si>
    <t>человек на 100 тыс. населения</t>
  </si>
  <si>
    <t>1.19.</t>
  </si>
  <si>
    <r>
      <t xml:space="preserve">Целевой показатель  19  </t>
    </r>
    <r>
      <rPr>
        <sz val="12"/>
        <rFont val="Times New Roman"/>
        <family val="1"/>
        <charset val="204"/>
      </rPr>
      <t>Благоустраиваем кладбища "Доля кладбиш, соответствующих Региональному стандарту"</t>
    </r>
  </si>
  <si>
    <t>1.20.</t>
  </si>
  <si>
    <r>
      <rPr>
        <b/>
        <sz val="12"/>
        <rFont val="Times New Roman"/>
        <family val="1"/>
        <charset val="204"/>
      </rPr>
      <t xml:space="preserve">Целевой показатель 20 </t>
    </r>
    <r>
      <rPr>
        <sz val="12"/>
        <rFont val="Times New Roman"/>
        <family val="1"/>
        <charset val="204"/>
      </rPr>
      <t xml:space="preserve">  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                                                         </t>
    </r>
  </si>
  <si>
    <t xml:space="preserve">Приоритетный целевой      Рейтинг-45  </t>
  </si>
  <si>
    <r>
      <rPr>
        <b/>
        <sz val="10"/>
        <rFont val="Times New Roman"/>
        <family val="1"/>
        <charset val="204"/>
      </rPr>
      <t xml:space="preserve">Основное мероприятие 07    </t>
    </r>
    <r>
      <rPr>
        <sz val="10"/>
        <rFont val="Times New Roman"/>
        <family val="1"/>
        <charset val="204"/>
      </rPr>
      <t xml:space="preserve">                  Развитие похоронного дела на территории Московской области</t>
    </r>
  </si>
  <si>
    <t>Увеличение степени готовности муниципального образования 
Московской области 
к действиям по предназначению при возникновении 
чрезвычайных ситуациях (происшествиях) природного
и техногенного характера
 до 31,5 %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</si>
  <si>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r>
      <rPr>
        <b/>
        <sz val="11"/>
        <color indexed="8"/>
        <rFont val="Times New Roman"/>
        <family val="1"/>
        <charset val="204"/>
      </rPr>
      <t xml:space="preserve"> Мероприятие 01.01   </t>
    </r>
    <r>
      <rPr>
        <sz val="11"/>
        <color indexed="8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(УМЦ ГКУ "Специальный центр "Звенигород", др. специализированные учебные учреждения, оплата проживания во время прохождения обучения)</t>
    </r>
  </si>
  <si>
    <r>
      <t xml:space="preserve">Мероприятие 01.05      </t>
    </r>
    <r>
      <rPr>
        <sz val="11"/>
        <rFont val="Times New Roman"/>
        <family val="1"/>
        <charset val="204"/>
      </rPr>
      <t>Проведение и участие в учениях, соревнованиях, тренировках, смотрах-конкурсах, семинарах</t>
    </r>
  </si>
  <si>
    <r>
      <rPr>
        <b/>
        <sz val="11"/>
        <rFont val="Times New Roman"/>
        <family val="1"/>
        <charset val="204"/>
      </rPr>
      <t xml:space="preserve">Мероприятие 01.06
</t>
    </r>
    <r>
      <rPr>
        <sz val="1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 Московской области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</si>
  <si>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01.09
</t>
    </r>
    <r>
      <rPr>
        <sz val="11"/>
        <rFont val="Times New Roman"/>
        <family val="1"/>
        <charset val="204"/>
      </rPr>
      <t>Мероприятие 01.09
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 и налогов)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</si>
  <si>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</si>
  <si>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     Создание, поддержание мест массового отдыха у воды (благоустройство места отдыха у воды в части касающейся безопасности населения, закупка оборудования для спасательного поста на воде,  установление аншлагов)</t>
    </r>
  </si>
  <si>
    <t>Прирост уровня безопасности людей
на водных объектах, расположенных
на территории Московской области до 26% к 2024 году</t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</si>
  <si>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 (аварии, происшествиях, эпидемии) или военных конфликтах</t>
    </r>
  </si>
  <si>
    <t>Повышение степени пожарной защищенности муниципального образования по отношению к базовому периоду 2019 года до 20% в 2024 году.</t>
  </si>
  <si>
    <r>
      <t xml:space="preserve">Мероприятие 01.03    </t>
    </r>
    <r>
      <rPr>
        <sz val="11"/>
        <rFont val="Times New Roman"/>
        <family val="1"/>
        <charset val="204"/>
      </rPr>
      <t>Создание, оборудование и содержание (в том числе очистка) противопожарных водоемов.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</si>
  <si>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</si>
  <si>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 xml:space="preserve">Мероприятие 01.07  </t>
    </r>
    <r>
      <rPr>
        <sz val="11"/>
        <rFont val="Times New Roman"/>
        <family val="1"/>
        <charset val="204"/>
      </rPr>
  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  </r>
  </si>
  <si>
    <t>1.10</t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</si>
  <si>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
Проведения работ по созданию условий для забора воды из водоёмов в любое время года (обустройство подъездов, с площадками с твердым покрытием, для установки пожарных автомобилей)
</t>
    </r>
  </si>
  <si>
    <t>Темп прироста степени обеспеченности запасами материально-технических, продовольственных, медицинских и иных средств для целей гражданской обороны до 6% к 2024 году.</t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</si>
  <si>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                                                     Закупка имущества гражданской обороны, недостающего до норм обеспечения</t>
    </r>
  </si>
  <si>
    <t>Увеличение степени готовности к использованию по предназначению защитных сооружений и иных объектов ГО до 18% к 2024 году</t>
  </si>
  <si>
    <r>
      <rPr>
        <b/>
        <sz val="11"/>
        <rFont val="Times New Roman"/>
        <family val="1"/>
        <charset val="204"/>
      </rPr>
      <t xml:space="preserve">Мероприятие 02.03 </t>
    </r>
    <r>
      <rPr>
        <sz val="1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Плана).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</si>
  <si>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(УМЦ ГКУ "Специальный центр "Звенигород", др. специализированные учебные учреждения, оплата проживания во время прохождения обучения)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</si>
  <si>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  Проведение и участие в учениях, соревнованиях, тренировках, смотрах-конкурсах, семинарах</t>
    </r>
  </si>
  <si>
    <r>
      <rPr>
        <b/>
        <sz val="11"/>
        <rFont val="Times New Roman"/>
        <family val="1"/>
        <charset val="204"/>
      </rPr>
      <t>Мероприятие 01.06</t>
    </r>
    <r>
      <rPr>
        <sz val="1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 Московской области
</t>
    </r>
  </si>
  <si>
    <r>
      <rPr>
        <b/>
        <sz val="11"/>
        <rFont val="Times New Roman"/>
        <family val="1"/>
        <charset val="204"/>
      </rPr>
      <t>Мероприятие 01.09</t>
    </r>
    <r>
      <rPr>
        <sz val="1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 и налогов)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</si>
  <si>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</si>
  <si>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    Создание, поддержание мест массового отдыха у воды (благоустройство места отдыха у воды в части касающейся безопасности населения, закупка оборудования для спасательного поста на воде,  установление аншлагов)</t>
    </r>
  </si>
  <si>
    <r>
      <rPr>
        <b/>
        <sz val="11"/>
        <rFont val="Times New Roman"/>
        <family val="1"/>
        <charset val="204"/>
      </rPr>
      <t xml:space="preserve">Мероприятие 01.01   </t>
    </r>
    <r>
      <rPr>
        <sz val="1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 (аварии, происшествиях, эпидемии) или военных конфликтах</t>
    </r>
  </si>
  <si>
    <r>
      <rPr>
        <b/>
        <sz val="11"/>
        <rFont val="Times New Roman"/>
        <family val="1"/>
        <charset val="204"/>
      </rPr>
      <t>Мероприятие 01.03</t>
    </r>
    <r>
      <rPr>
        <sz val="11"/>
        <rFont val="Times New Roman"/>
        <family val="1"/>
        <charset val="204"/>
      </rPr>
      <t xml:space="preserve">    Создание, оборудование и содержание (в том числе очистка) противопожарных водоемов. 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</si>
  <si>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 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</si>
  <si>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>Мероприятие 01.07</t>
    </r>
    <r>
      <rPr>
        <sz val="11"/>
        <rFont val="Times New Roman"/>
        <family val="1"/>
        <charset val="204"/>
      </rPr>
      <t xml:space="preserve">   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</si>
  <si>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Закупка имущества гражданской обороны, недостающего до норм обеспечения</t>
    </r>
  </si>
  <si>
    <r>
      <rPr>
        <b/>
        <sz val="11"/>
        <rFont val="Times New Roman"/>
        <family val="1"/>
        <charset val="204"/>
      </rPr>
      <t>Мероприятие 02.03</t>
    </r>
    <r>
      <rPr>
        <sz val="1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  </r>
  </si>
  <si>
    <t>Базовое значение показателя                      на начало реализации 
программы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</si>
  <si>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>.       Степень готовности муниципального образования 
Московской области 
к действиям по предназначению при возникновении 
чрезвычайных ситуациях (происшествиях) природного
и техногенного характера</t>
    </r>
  </si>
  <si>
    <t xml:space="preserve">Приоритетный показатель     Указ Президента Российской Федерации
от 11.01.2018  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от 16.10.2019 г. № 501
«О Стратегии в области развития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период до 2030 года»
</t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</si>
  <si>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             Прирост уровня безопасности людей
на водных объектах, расположенных
на территории Московской области
</t>
    </r>
  </si>
  <si>
    <t xml:space="preserve">Приоритетный показатель  Указ Президента Российской Федерации 
от 11.01.2018  
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
</t>
  </si>
  <si>
    <t xml:space="preserve">Приоритетный показатель Указ Президента Российской Федерации
от 13.11.2012 
№ 1522 «О создании комплексной системы экстренного оповещения населения об угрозе возникновения или о возникновении чрезвычайных ситуаций»;
от 28.12.2010 № 1632
«О совершенствовании системы обеспечения вызова экстренных оперативных служб на территории Российской Федерации»
</t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</si>
  <si>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   Сокращение среднего времени совместного реагирования нескольких экстренных оперативных служб на обращения населения по единому номеру «112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территории муниципального образования</t>
    </r>
  </si>
  <si>
    <r>
      <rPr>
        <b/>
        <sz val="12"/>
        <rFont val="Times New Roman"/>
        <family val="1"/>
        <charset val="204"/>
      </rPr>
      <t>Показатель 4.</t>
    </r>
    <r>
      <rPr>
        <sz val="12"/>
        <rFont val="Times New Roman"/>
        <family val="1"/>
        <charset val="204"/>
      </rPr>
      <t xml:space="preserve">         Процент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</t>
    </r>
  </si>
  <si>
    <t>Указ Президента Российской Федерации
от 11.01.2018  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от 13.11.2012 № 1522 «О создании комплексной системы экстренного оповещения населения об угрозе возникновения или о возникновении чрезвычайных ситуаций»
Показатель государственной программы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объектах».</t>
  </si>
  <si>
    <r>
      <t>Показатель 5.</t>
    </r>
    <r>
      <rPr>
        <sz val="12"/>
        <rFont val="Times New Roman"/>
        <family val="1"/>
        <charset val="204"/>
      </rPr>
      <t xml:space="preserve">        Процент исполнения органом местного самоуправления муниципального образования полномочия по обеспечению безопасности людей на воде</t>
    </r>
  </si>
  <si>
    <t>Указ Президента Российской Федерации 
от 11.01.2018  
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</t>
  </si>
  <si>
    <t>2.6.</t>
  </si>
  <si>
    <r>
      <rPr>
        <b/>
        <sz val="12"/>
        <rFont val="Times New Roman"/>
        <family val="1"/>
        <charset val="204"/>
      </rPr>
      <t>Целевой показатель 6</t>
    </r>
    <r>
      <rPr>
        <sz val="12"/>
        <rFont val="Times New Roman"/>
        <family val="1"/>
        <charset val="204"/>
      </rPr>
      <t xml:space="preserve">               Процент построения и развития систем аппаратно-программного комплекса «Безопасный город» на территории муниципального образования</t>
    </r>
  </si>
  <si>
    <r>
      <t xml:space="preserve">Показатель 1               </t>
    </r>
    <r>
      <rPr>
        <sz val="12"/>
        <rFont val="Times New Roman"/>
        <family val="1"/>
        <charset val="204"/>
      </rPr>
      <t>Темп прироста степени обеспеченности запасами материально-технических, продовольственных, медицинских и иных средств для целей гражданской обороны</t>
    </r>
  </si>
  <si>
    <t xml:space="preserve">Приоритетный показатель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</si>
  <si>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Увеличение степени готовности к использованию по предназначению защитных сооружений и иных объектов ГО</t>
    </r>
  </si>
  <si>
    <t xml:space="preserve">Приоритетный показатель        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</si>
  <si>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t>5.3.</t>
  </si>
  <si>
    <r>
      <t xml:space="preserve">Показатель 3   </t>
    </r>
    <r>
      <rPr>
        <sz val="12"/>
        <rFont val="Times New Roman"/>
        <family val="1"/>
        <charset val="204"/>
      </rPr>
      <t>Увеличение процента запасов материально-технических, продовольственных и иных средств в целях гражданской обороны</t>
    </r>
  </si>
  <si>
    <t>3.8</t>
  </si>
  <si>
    <t>МКУ "Управление капитального строительства"</t>
  </si>
  <si>
    <t xml:space="preserve">Приложение № 2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</si>
  <si>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03.21 </t>
    </r>
    <r>
      <rPr>
        <sz val="11"/>
        <rFont val="Times New Roman"/>
        <family val="1"/>
        <charset val="204"/>
      </rPr>
      <t>Проведение капитального  ремонта зданий (помещений), находящихся в собственности муниципальных образований Московской области, в которых располагаются подразделении Военного комиссариата  Московской области</t>
    </r>
  </si>
  <si>
    <t>3.9</t>
  </si>
  <si>
    <r>
      <rPr>
        <b/>
        <sz val="11"/>
        <rFont val="Times New Roman"/>
        <family val="1"/>
        <charset val="204"/>
      </rPr>
      <t xml:space="preserve">Мероприятие 03.08 </t>
    </r>
    <r>
      <rPr>
        <sz val="11"/>
        <rFont val="Times New Roman"/>
        <family val="1"/>
        <charset val="204"/>
      </rPr>
      <t>Проведение капитального ремонта (ремонта) зданий, находящихся в собственности муниципальных образований Московской области, в которых располагаются городские (районные) суды</t>
    </r>
  </si>
  <si>
    <t>Приложение № 1
к постановлению Администрации 
городского округа Домодедово 
от 01.11.2021   № 2554</t>
  </si>
  <si>
    <t>Приложение № 2
к постановлению Администрации 
городского округа Домодедово 
от 01.11.2021   № 2554</t>
  </si>
  <si>
    <t>Приложение № 3
к постановлению Администрации 
городского округа Домодедово 
от 01.11.2021  №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</si>
</sst>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2"/>
      <name val="Arial"/>
      <family val="2"/>
      <charset val="204"/>
    </font>
    <font>
      <sz val="12"/>
      <name val="Symbol"/>
      <family val="1"/>
      <charset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10" fillId="2" borderId="0" xfId="0" applyFont="1" applyFill="1"/>
    <xf numFmtId="0" fontId="0" fillId="2" borderId="0" xfId="0" applyFill="1" applyAlignment="1">
      <alignment horizontal="center" vertical="center" wrapText="1"/>
    </xf>
    <xf numFmtId="0" fontId="1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" fillId="2" borderId="0" xfId="4" applyFill="1"/>
    <xf numFmtId="0" fontId="17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4" fontId="3" fillId="2" borderId="1" xfId="0" applyNumberFormat="1" applyFont="1" applyFill="1" applyBorder="1" applyAlignment="1">
      <alignment horizontal="left" vertical="center" wrapText="1" indent="1"/>
    </xf>
    <xf numFmtId="2" fontId="3" fillId="2" borderId="1" xfId="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49" fontId="0" fillId="2" borderId="0" xfId="0" applyNumberFormat="1" applyFill="1"/>
    <xf numFmtId="0" fontId="1" fillId="2" borderId="0" xfId="0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top" wrapText="1"/>
    </xf>
    <xf numFmtId="0" fontId="12" fillId="2" borderId="1" xfId="4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12" fillId="2" borderId="5" xfId="4" applyFont="1" applyFill="1" applyBorder="1" applyAlignment="1">
      <alignment horizontal="center" vertical="top" wrapText="1"/>
    </xf>
    <xf numFmtId="0" fontId="12" fillId="2" borderId="4" xfId="4" applyFont="1" applyFill="1" applyBorder="1" applyAlignment="1">
      <alignment horizontal="center" vertical="top" wrapText="1"/>
    </xf>
    <xf numFmtId="0" fontId="12" fillId="2" borderId="3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2"/>
  <sheetViews>
    <sheetView view="pageBreakPreview" zoomScale="90" zoomScaleNormal="90" zoomScaleSheetLayoutView="90" workbookViewId="0">
      <selection activeCell="K25" sqref="K25"/>
    </sheetView>
  </sheetViews>
  <sheetFormatPr defaultRowHeight="12.75" x14ac:dyDescent="0.2"/>
  <cols>
    <col min="1" max="1" width="8.28515625" style="2" bestFit="1" customWidth="1"/>
    <col min="2" max="2" width="26.5703125" style="2" customWidth="1"/>
    <col min="3" max="3" width="25.85546875" style="2" customWidth="1"/>
    <col min="4" max="4" width="9" style="34" customWidth="1"/>
    <col min="5" max="5" width="16.42578125" style="34" customWidth="1"/>
    <col min="6" max="6" width="13.85546875" style="34" customWidth="1"/>
    <col min="7" max="7" width="12.5703125" style="20" customWidth="1"/>
    <col min="8" max="10" width="12.5703125" style="34" customWidth="1"/>
    <col min="11" max="11" width="27.5703125" style="34" customWidth="1"/>
    <col min="12" max="12" width="64.5703125" style="34" customWidth="1"/>
    <col min="13" max="13" width="50.85546875" style="35" customWidth="1"/>
    <col min="14" max="16" width="9.140625" style="16" customWidth="1"/>
    <col min="17" max="25" width="9.140625" style="16"/>
    <col min="26" max="256" width="9.140625" style="2"/>
    <col min="257" max="257" width="8.28515625" style="2" bestFit="1" customWidth="1"/>
    <col min="258" max="259" width="26.5703125" style="2" customWidth="1"/>
    <col min="260" max="260" width="9" style="2" customWidth="1"/>
    <col min="261" max="261" width="16.42578125" style="2" customWidth="1"/>
    <col min="262" max="262" width="13.85546875" style="2" customWidth="1"/>
    <col min="263" max="266" width="12.5703125" style="2" customWidth="1"/>
    <col min="267" max="267" width="24.28515625" style="2" customWidth="1"/>
    <col min="268" max="268" width="64.5703125" style="2" customWidth="1"/>
    <col min="269" max="269" width="50.85546875" style="2" customWidth="1"/>
    <col min="270" max="272" width="9.140625" style="2" customWidth="1"/>
    <col min="273" max="512" width="9.140625" style="2"/>
    <col min="513" max="513" width="8.28515625" style="2" bestFit="1" customWidth="1"/>
    <col min="514" max="515" width="26.5703125" style="2" customWidth="1"/>
    <col min="516" max="516" width="9" style="2" customWidth="1"/>
    <col min="517" max="517" width="16.42578125" style="2" customWidth="1"/>
    <col min="518" max="518" width="13.85546875" style="2" customWidth="1"/>
    <col min="519" max="522" width="12.5703125" style="2" customWidth="1"/>
    <col min="523" max="523" width="24.28515625" style="2" customWidth="1"/>
    <col min="524" max="524" width="64.5703125" style="2" customWidth="1"/>
    <col min="525" max="525" width="50.85546875" style="2" customWidth="1"/>
    <col min="526" max="528" width="9.140625" style="2" customWidth="1"/>
    <col min="529" max="768" width="9.140625" style="2"/>
    <col min="769" max="769" width="8.28515625" style="2" bestFit="1" customWidth="1"/>
    <col min="770" max="771" width="26.5703125" style="2" customWidth="1"/>
    <col min="772" max="772" width="9" style="2" customWidth="1"/>
    <col min="773" max="773" width="16.42578125" style="2" customWidth="1"/>
    <col min="774" max="774" width="13.85546875" style="2" customWidth="1"/>
    <col min="775" max="778" width="12.5703125" style="2" customWidth="1"/>
    <col min="779" max="779" width="24.28515625" style="2" customWidth="1"/>
    <col min="780" max="780" width="64.5703125" style="2" customWidth="1"/>
    <col min="781" max="781" width="50.85546875" style="2" customWidth="1"/>
    <col min="782" max="784" width="9.140625" style="2" customWidth="1"/>
    <col min="785" max="1024" width="9.140625" style="2"/>
    <col min="1025" max="1025" width="8.28515625" style="2" bestFit="1" customWidth="1"/>
    <col min="1026" max="1027" width="26.5703125" style="2" customWidth="1"/>
    <col min="1028" max="1028" width="9" style="2" customWidth="1"/>
    <col min="1029" max="1029" width="16.42578125" style="2" customWidth="1"/>
    <col min="1030" max="1030" width="13.85546875" style="2" customWidth="1"/>
    <col min="1031" max="1034" width="12.5703125" style="2" customWidth="1"/>
    <col min="1035" max="1035" width="24.28515625" style="2" customWidth="1"/>
    <col min="1036" max="1036" width="64.5703125" style="2" customWidth="1"/>
    <col min="1037" max="1037" width="50.85546875" style="2" customWidth="1"/>
    <col min="1038" max="1040" width="9.140625" style="2" customWidth="1"/>
    <col min="1041" max="1280" width="9.140625" style="2"/>
    <col min="1281" max="1281" width="8.28515625" style="2" bestFit="1" customWidth="1"/>
    <col min="1282" max="1283" width="26.5703125" style="2" customWidth="1"/>
    <col min="1284" max="1284" width="9" style="2" customWidth="1"/>
    <col min="1285" max="1285" width="16.42578125" style="2" customWidth="1"/>
    <col min="1286" max="1286" width="13.85546875" style="2" customWidth="1"/>
    <col min="1287" max="1290" width="12.5703125" style="2" customWidth="1"/>
    <col min="1291" max="1291" width="24.28515625" style="2" customWidth="1"/>
    <col min="1292" max="1292" width="64.5703125" style="2" customWidth="1"/>
    <col min="1293" max="1293" width="50.85546875" style="2" customWidth="1"/>
    <col min="1294" max="1296" width="9.140625" style="2" customWidth="1"/>
    <col min="1297" max="1536" width="9.140625" style="2"/>
    <col min="1537" max="1537" width="8.28515625" style="2" bestFit="1" customWidth="1"/>
    <col min="1538" max="1539" width="26.5703125" style="2" customWidth="1"/>
    <col min="1540" max="1540" width="9" style="2" customWidth="1"/>
    <col min="1541" max="1541" width="16.42578125" style="2" customWidth="1"/>
    <col min="1542" max="1542" width="13.85546875" style="2" customWidth="1"/>
    <col min="1543" max="1546" width="12.5703125" style="2" customWidth="1"/>
    <col min="1547" max="1547" width="24.28515625" style="2" customWidth="1"/>
    <col min="1548" max="1548" width="64.5703125" style="2" customWidth="1"/>
    <col min="1549" max="1549" width="50.85546875" style="2" customWidth="1"/>
    <col min="1550" max="1552" width="9.140625" style="2" customWidth="1"/>
    <col min="1553" max="1792" width="9.140625" style="2"/>
    <col min="1793" max="1793" width="8.28515625" style="2" bestFit="1" customWidth="1"/>
    <col min="1794" max="1795" width="26.5703125" style="2" customWidth="1"/>
    <col min="1796" max="1796" width="9" style="2" customWidth="1"/>
    <col min="1797" max="1797" width="16.42578125" style="2" customWidth="1"/>
    <col min="1798" max="1798" width="13.85546875" style="2" customWidth="1"/>
    <col min="1799" max="1802" width="12.5703125" style="2" customWidth="1"/>
    <col min="1803" max="1803" width="24.28515625" style="2" customWidth="1"/>
    <col min="1804" max="1804" width="64.5703125" style="2" customWidth="1"/>
    <col min="1805" max="1805" width="50.85546875" style="2" customWidth="1"/>
    <col min="1806" max="1808" width="9.140625" style="2" customWidth="1"/>
    <col min="1809" max="2048" width="9.140625" style="2"/>
    <col min="2049" max="2049" width="8.28515625" style="2" bestFit="1" customWidth="1"/>
    <col min="2050" max="2051" width="26.5703125" style="2" customWidth="1"/>
    <col min="2052" max="2052" width="9" style="2" customWidth="1"/>
    <col min="2053" max="2053" width="16.42578125" style="2" customWidth="1"/>
    <col min="2054" max="2054" width="13.85546875" style="2" customWidth="1"/>
    <col min="2055" max="2058" width="12.5703125" style="2" customWidth="1"/>
    <col min="2059" max="2059" width="24.28515625" style="2" customWidth="1"/>
    <col min="2060" max="2060" width="64.5703125" style="2" customWidth="1"/>
    <col min="2061" max="2061" width="50.85546875" style="2" customWidth="1"/>
    <col min="2062" max="2064" width="9.140625" style="2" customWidth="1"/>
    <col min="2065" max="2304" width="9.140625" style="2"/>
    <col min="2305" max="2305" width="8.28515625" style="2" bestFit="1" customWidth="1"/>
    <col min="2306" max="2307" width="26.5703125" style="2" customWidth="1"/>
    <col min="2308" max="2308" width="9" style="2" customWidth="1"/>
    <col min="2309" max="2309" width="16.42578125" style="2" customWidth="1"/>
    <col min="2310" max="2310" width="13.85546875" style="2" customWidth="1"/>
    <col min="2311" max="2314" width="12.5703125" style="2" customWidth="1"/>
    <col min="2315" max="2315" width="24.28515625" style="2" customWidth="1"/>
    <col min="2316" max="2316" width="64.5703125" style="2" customWidth="1"/>
    <col min="2317" max="2317" width="50.85546875" style="2" customWidth="1"/>
    <col min="2318" max="2320" width="9.140625" style="2" customWidth="1"/>
    <col min="2321" max="2560" width="9.140625" style="2"/>
    <col min="2561" max="2561" width="8.28515625" style="2" bestFit="1" customWidth="1"/>
    <col min="2562" max="2563" width="26.5703125" style="2" customWidth="1"/>
    <col min="2564" max="2564" width="9" style="2" customWidth="1"/>
    <col min="2565" max="2565" width="16.42578125" style="2" customWidth="1"/>
    <col min="2566" max="2566" width="13.85546875" style="2" customWidth="1"/>
    <col min="2567" max="2570" width="12.5703125" style="2" customWidth="1"/>
    <col min="2571" max="2571" width="24.28515625" style="2" customWidth="1"/>
    <col min="2572" max="2572" width="64.5703125" style="2" customWidth="1"/>
    <col min="2573" max="2573" width="50.85546875" style="2" customWidth="1"/>
    <col min="2574" max="2576" width="9.140625" style="2" customWidth="1"/>
    <col min="2577" max="2816" width="9.140625" style="2"/>
    <col min="2817" max="2817" width="8.28515625" style="2" bestFit="1" customWidth="1"/>
    <col min="2818" max="2819" width="26.5703125" style="2" customWidth="1"/>
    <col min="2820" max="2820" width="9" style="2" customWidth="1"/>
    <col min="2821" max="2821" width="16.42578125" style="2" customWidth="1"/>
    <col min="2822" max="2822" width="13.85546875" style="2" customWidth="1"/>
    <col min="2823" max="2826" width="12.5703125" style="2" customWidth="1"/>
    <col min="2827" max="2827" width="24.28515625" style="2" customWidth="1"/>
    <col min="2828" max="2828" width="64.5703125" style="2" customWidth="1"/>
    <col min="2829" max="2829" width="50.85546875" style="2" customWidth="1"/>
    <col min="2830" max="2832" width="9.140625" style="2" customWidth="1"/>
    <col min="2833" max="3072" width="9.140625" style="2"/>
    <col min="3073" max="3073" width="8.28515625" style="2" bestFit="1" customWidth="1"/>
    <col min="3074" max="3075" width="26.5703125" style="2" customWidth="1"/>
    <col min="3076" max="3076" width="9" style="2" customWidth="1"/>
    <col min="3077" max="3077" width="16.42578125" style="2" customWidth="1"/>
    <col min="3078" max="3078" width="13.85546875" style="2" customWidth="1"/>
    <col min="3079" max="3082" width="12.5703125" style="2" customWidth="1"/>
    <col min="3083" max="3083" width="24.28515625" style="2" customWidth="1"/>
    <col min="3084" max="3084" width="64.5703125" style="2" customWidth="1"/>
    <col min="3085" max="3085" width="50.85546875" style="2" customWidth="1"/>
    <col min="3086" max="3088" width="9.140625" style="2" customWidth="1"/>
    <col min="3089" max="3328" width="9.140625" style="2"/>
    <col min="3329" max="3329" width="8.28515625" style="2" bestFit="1" customWidth="1"/>
    <col min="3330" max="3331" width="26.5703125" style="2" customWidth="1"/>
    <col min="3332" max="3332" width="9" style="2" customWidth="1"/>
    <col min="3333" max="3333" width="16.42578125" style="2" customWidth="1"/>
    <col min="3334" max="3334" width="13.85546875" style="2" customWidth="1"/>
    <col min="3335" max="3338" width="12.5703125" style="2" customWidth="1"/>
    <col min="3339" max="3339" width="24.28515625" style="2" customWidth="1"/>
    <col min="3340" max="3340" width="64.5703125" style="2" customWidth="1"/>
    <col min="3341" max="3341" width="50.85546875" style="2" customWidth="1"/>
    <col min="3342" max="3344" width="9.140625" style="2" customWidth="1"/>
    <col min="3345" max="3584" width="9.140625" style="2"/>
    <col min="3585" max="3585" width="8.28515625" style="2" bestFit="1" customWidth="1"/>
    <col min="3586" max="3587" width="26.5703125" style="2" customWidth="1"/>
    <col min="3588" max="3588" width="9" style="2" customWidth="1"/>
    <col min="3589" max="3589" width="16.42578125" style="2" customWidth="1"/>
    <col min="3590" max="3590" width="13.85546875" style="2" customWidth="1"/>
    <col min="3591" max="3594" width="12.5703125" style="2" customWidth="1"/>
    <col min="3595" max="3595" width="24.28515625" style="2" customWidth="1"/>
    <col min="3596" max="3596" width="64.5703125" style="2" customWidth="1"/>
    <col min="3597" max="3597" width="50.85546875" style="2" customWidth="1"/>
    <col min="3598" max="3600" width="9.140625" style="2" customWidth="1"/>
    <col min="3601" max="3840" width="9.140625" style="2"/>
    <col min="3841" max="3841" width="8.28515625" style="2" bestFit="1" customWidth="1"/>
    <col min="3842" max="3843" width="26.5703125" style="2" customWidth="1"/>
    <col min="3844" max="3844" width="9" style="2" customWidth="1"/>
    <col min="3845" max="3845" width="16.42578125" style="2" customWidth="1"/>
    <col min="3846" max="3846" width="13.85546875" style="2" customWidth="1"/>
    <col min="3847" max="3850" width="12.5703125" style="2" customWidth="1"/>
    <col min="3851" max="3851" width="24.28515625" style="2" customWidth="1"/>
    <col min="3852" max="3852" width="64.5703125" style="2" customWidth="1"/>
    <col min="3853" max="3853" width="50.85546875" style="2" customWidth="1"/>
    <col min="3854" max="3856" width="9.140625" style="2" customWidth="1"/>
    <col min="3857" max="4096" width="9.140625" style="2"/>
    <col min="4097" max="4097" width="8.28515625" style="2" bestFit="1" customWidth="1"/>
    <col min="4098" max="4099" width="26.5703125" style="2" customWidth="1"/>
    <col min="4100" max="4100" width="9" style="2" customWidth="1"/>
    <col min="4101" max="4101" width="16.42578125" style="2" customWidth="1"/>
    <col min="4102" max="4102" width="13.85546875" style="2" customWidth="1"/>
    <col min="4103" max="4106" width="12.5703125" style="2" customWidth="1"/>
    <col min="4107" max="4107" width="24.28515625" style="2" customWidth="1"/>
    <col min="4108" max="4108" width="64.5703125" style="2" customWidth="1"/>
    <col min="4109" max="4109" width="50.85546875" style="2" customWidth="1"/>
    <col min="4110" max="4112" width="9.140625" style="2" customWidth="1"/>
    <col min="4113" max="4352" width="9.140625" style="2"/>
    <col min="4353" max="4353" width="8.28515625" style="2" bestFit="1" customWidth="1"/>
    <col min="4354" max="4355" width="26.5703125" style="2" customWidth="1"/>
    <col min="4356" max="4356" width="9" style="2" customWidth="1"/>
    <col min="4357" max="4357" width="16.42578125" style="2" customWidth="1"/>
    <col min="4358" max="4358" width="13.85546875" style="2" customWidth="1"/>
    <col min="4359" max="4362" width="12.5703125" style="2" customWidth="1"/>
    <col min="4363" max="4363" width="24.28515625" style="2" customWidth="1"/>
    <col min="4364" max="4364" width="64.5703125" style="2" customWidth="1"/>
    <col min="4365" max="4365" width="50.85546875" style="2" customWidth="1"/>
    <col min="4366" max="4368" width="9.140625" style="2" customWidth="1"/>
    <col min="4369" max="4608" width="9.140625" style="2"/>
    <col min="4609" max="4609" width="8.28515625" style="2" bestFit="1" customWidth="1"/>
    <col min="4610" max="4611" width="26.5703125" style="2" customWidth="1"/>
    <col min="4612" max="4612" width="9" style="2" customWidth="1"/>
    <col min="4613" max="4613" width="16.42578125" style="2" customWidth="1"/>
    <col min="4614" max="4614" width="13.85546875" style="2" customWidth="1"/>
    <col min="4615" max="4618" width="12.5703125" style="2" customWidth="1"/>
    <col min="4619" max="4619" width="24.28515625" style="2" customWidth="1"/>
    <col min="4620" max="4620" width="64.5703125" style="2" customWidth="1"/>
    <col min="4621" max="4621" width="50.85546875" style="2" customWidth="1"/>
    <col min="4622" max="4624" width="9.140625" style="2" customWidth="1"/>
    <col min="4625" max="4864" width="9.140625" style="2"/>
    <col min="4865" max="4865" width="8.28515625" style="2" bestFit="1" customWidth="1"/>
    <col min="4866" max="4867" width="26.5703125" style="2" customWidth="1"/>
    <col min="4868" max="4868" width="9" style="2" customWidth="1"/>
    <col min="4869" max="4869" width="16.42578125" style="2" customWidth="1"/>
    <col min="4870" max="4870" width="13.85546875" style="2" customWidth="1"/>
    <col min="4871" max="4874" width="12.5703125" style="2" customWidth="1"/>
    <col min="4875" max="4875" width="24.28515625" style="2" customWidth="1"/>
    <col min="4876" max="4876" width="64.5703125" style="2" customWidth="1"/>
    <col min="4877" max="4877" width="50.85546875" style="2" customWidth="1"/>
    <col min="4878" max="4880" width="9.140625" style="2" customWidth="1"/>
    <col min="4881" max="5120" width="9.140625" style="2"/>
    <col min="5121" max="5121" width="8.28515625" style="2" bestFit="1" customWidth="1"/>
    <col min="5122" max="5123" width="26.5703125" style="2" customWidth="1"/>
    <col min="5124" max="5124" width="9" style="2" customWidth="1"/>
    <col min="5125" max="5125" width="16.42578125" style="2" customWidth="1"/>
    <col min="5126" max="5126" width="13.85546875" style="2" customWidth="1"/>
    <col min="5127" max="5130" width="12.5703125" style="2" customWidth="1"/>
    <col min="5131" max="5131" width="24.28515625" style="2" customWidth="1"/>
    <col min="5132" max="5132" width="64.5703125" style="2" customWidth="1"/>
    <col min="5133" max="5133" width="50.85546875" style="2" customWidth="1"/>
    <col min="5134" max="5136" width="9.140625" style="2" customWidth="1"/>
    <col min="5137" max="5376" width="9.140625" style="2"/>
    <col min="5377" max="5377" width="8.28515625" style="2" bestFit="1" customWidth="1"/>
    <col min="5378" max="5379" width="26.5703125" style="2" customWidth="1"/>
    <col min="5380" max="5380" width="9" style="2" customWidth="1"/>
    <col min="5381" max="5381" width="16.42578125" style="2" customWidth="1"/>
    <col min="5382" max="5382" width="13.85546875" style="2" customWidth="1"/>
    <col min="5383" max="5386" width="12.5703125" style="2" customWidth="1"/>
    <col min="5387" max="5387" width="24.28515625" style="2" customWidth="1"/>
    <col min="5388" max="5388" width="64.5703125" style="2" customWidth="1"/>
    <col min="5389" max="5389" width="50.85546875" style="2" customWidth="1"/>
    <col min="5390" max="5392" width="9.140625" style="2" customWidth="1"/>
    <col min="5393" max="5632" width="9.140625" style="2"/>
    <col min="5633" max="5633" width="8.28515625" style="2" bestFit="1" customWidth="1"/>
    <col min="5634" max="5635" width="26.5703125" style="2" customWidth="1"/>
    <col min="5636" max="5636" width="9" style="2" customWidth="1"/>
    <col min="5637" max="5637" width="16.42578125" style="2" customWidth="1"/>
    <col min="5638" max="5638" width="13.85546875" style="2" customWidth="1"/>
    <col min="5639" max="5642" width="12.5703125" style="2" customWidth="1"/>
    <col min="5643" max="5643" width="24.28515625" style="2" customWidth="1"/>
    <col min="5644" max="5644" width="64.5703125" style="2" customWidth="1"/>
    <col min="5645" max="5645" width="50.85546875" style="2" customWidth="1"/>
    <col min="5646" max="5648" width="9.140625" style="2" customWidth="1"/>
    <col min="5649" max="5888" width="9.140625" style="2"/>
    <col min="5889" max="5889" width="8.28515625" style="2" bestFit="1" customWidth="1"/>
    <col min="5890" max="5891" width="26.5703125" style="2" customWidth="1"/>
    <col min="5892" max="5892" width="9" style="2" customWidth="1"/>
    <col min="5893" max="5893" width="16.42578125" style="2" customWidth="1"/>
    <col min="5894" max="5894" width="13.85546875" style="2" customWidth="1"/>
    <col min="5895" max="5898" width="12.5703125" style="2" customWidth="1"/>
    <col min="5899" max="5899" width="24.28515625" style="2" customWidth="1"/>
    <col min="5900" max="5900" width="64.5703125" style="2" customWidth="1"/>
    <col min="5901" max="5901" width="50.85546875" style="2" customWidth="1"/>
    <col min="5902" max="5904" width="9.140625" style="2" customWidth="1"/>
    <col min="5905" max="6144" width="9.140625" style="2"/>
    <col min="6145" max="6145" width="8.28515625" style="2" bestFit="1" customWidth="1"/>
    <col min="6146" max="6147" width="26.5703125" style="2" customWidth="1"/>
    <col min="6148" max="6148" width="9" style="2" customWidth="1"/>
    <col min="6149" max="6149" width="16.42578125" style="2" customWidth="1"/>
    <col min="6150" max="6150" width="13.85546875" style="2" customWidth="1"/>
    <col min="6151" max="6154" width="12.5703125" style="2" customWidth="1"/>
    <col min="6155" max="6155" width="24.28515625" style="2" customWidth="1"/>
    <col min="6156" max="6156" width="64.5703125" style="2" customWidth="1"/>
    <col min="6157" max="6157" width="50.85546875" style="2" customWidth="1"/>
    <col min="6158" max="6160" width="9.140625" style="2" customWidth="1"/>
    <col min="6161" max="6400" width="9.140625" style="2"/>
    <col min="6401" max="6401" width="8.28515625" style="2" bestFit="1" customWidth="1"/>
    <col min="6402" max="6403" width="26.5703125" style="2" customWidth="1"/>
    <col min="6404" max="6404" width="9" style="2" customWidth="1"/>
    <col min="6405" max="6405" width="16.42578125" style="2" customWidth="1"/>
    <col min="6406" max="6406" width="13.85546875" style="2" customWidth="1"/>
    <col min="6407" max="6410" width="12.5703125" style="2" customWidth="1"/>
    <col min="6411" max="6411" width="24.28515625" style="2" customWidth="1"/>
    <col min="6412" max="6412" width="64.5703125" style="2" customWidth="1"/>
    <col min="6413" max="6413" width="50.85546875" style="2" customWidth="1"/>
    <col min="6414" max="6416" width="9.140625" style="2" customWidth="1"/>
    <col min="6417" max="6656" width="9.140625" style="2"/>
    <col min="6657" max="6657" width="8.28515625" style="2" bestFit="1" customWidth="1"/>
    <col min="6658" max="6659" width="26.5703125" style="2" customWidth="1"/>
    <col min="6660" max="6660" width="9" style="2" customWidth="1"/>
    <col min="6661" max="6661" width="16.42578125" style="2" customWidth="1"/>
    <col min="6662" max="6662" width="13.85546875" style="2" customWidth="1"/>
    <col min="6663" max="6666" width="12.5703125" style="2" customWidth="1"/>
    <col min="6667" max="6667" width="24.28515625" style="2" customWidth="1"/>
    <col min="6668" max="6668" width="64.5703125" style="2" customWidth="1"/>
    <col min="6669" max="6669" width="50.85546875" style="2" customWidth="1"/>
    <col min="6670" max="6672" width="9.140625" style="2" customWidth="1"/>
    <col min="6673" max="6912" width="9.140625" style="2"/>
    <col min="6913" max="6913" width="8.28515625" style="2" bestFit="1" customWidth="1"/>
    <col min="6914" max="6915" width="26.5703125" style="2" customWidth="1"/>
    <col min="6916" max="6916" width="9" style="2" customWidth="1"/>
    <col min="6917" max="6917" width="16.42578125" style="2" customWidth="1"/>
    <col min="6918" max="6918" width="13.85546875" style="2" customWidth="1"/>
    <col min="6919" max="6922" width="12.5703125" style="2" customWidth="1"/>
    <col min="6923" max="6923" width="24.28515625" style="2" customWidth="1"/>
    <col min="6924" max="6924" width="64.5703125" style="2" customWidth="1"/>
    <col min="6925" max="6925" width="50.85546875" style="2" customWidth="1"/>
    <col min="6926" max="6928" width="9.140625" style="2" customWidth="1"/>
    <col min="6929" max="7168" width="9.140625" style="2"/>
    <col min="7169" max="7169" width="8.28515625" style="2" bestFit="1" customWidth="1"/>
    <col min="7170" max="7171" width="26.5703125" style="2" customWidth="1"/>
    <col min="7172" max="7172" width="9" style="2" customWidth="1"/>
    <col min="7173" max="7173" width="16.42578125" style="2" customWidth="1"/>
    <col min="7174" max="7174" width="13.85546875" style="2" customWidth="1"/>
    <col min="7175" max="7178" width="12.5703125" style="2" customWidth="1"/>
    <col min="7179" max="7179" width="24.28515625" style="2" customWidth="1"/>
    <col min="7180" max="7180" width="64.5703125" style="2" customWidth="1"/>
    <col min="7181" max="7181" width="50.85546875" style="2" customWidth="1"/>
    <col min="7182" max="7184" width="9.140625" style="2" customWidth="1"/>
    <col min="7185" max="7424" width="9.140625" style="2"/>
    <col min="7425" max="7425" width="8.28515625" style="2" bestFit="1" customWidth="1"/>
    <col min="7426" max="7427" width="26.5703125" style="2" customWidth="1"/>
    <col min="7428" max="7428" width="9" style="2" customWidth="1"/>
    <col min="7429" max="7429" width="16.42578125" style="2" customWidth="1"/>
    <col min="7430" max="7430" width="13.85546875" style="2" customWidth="1"/>
    <col min="7431" max="7434" width="12.5703125" style="2" customWidth="1"/>
    <col min="7435" max="7435" width="24.28515625" style="2" customWidth="1"/>
    <col min="7436" max="7436" width="64.5703125" style="2" customWidth="1"/>
    <col min="7437" max="7437" width="50.85546875" style="2" customWidth="1"/>
    <col min="7438" max="7440" width="9.140625" style="2" customWidth="1"/>
    <col min="7441" max="7680" width="9.140625" style="2"/>
    <col min="7681" max="7681" width="8.28515625" style="2" bestFit="1" customWidth="1"/>
    <col min="7682" max="7683" width="26.5703125" style="2" customWidth="1"/>
    <col min="7684" max="7684" width="9" style="2" customWidth="1"/>
    <col min="7685" max="7685" width="16.42578125" style="2" customWidth="1"/>
    <col min="7686" max="7686" width="13.85546875" style="2" customWidth="1"/>
    <col min="7687" max="7690" width="12.5703125" style="2" customWidth="1"/>
    <col min="7691" max="7691" width="24.28515625" style="2" customWidth="1"/>
    <col min="7692" max="7692" width="64.5703125" style="2" customWidth="1"/>
    <col min="7693" max="7693" width="50.85546875" style="2" customWidth="1"/>
    <col min="7694" max="7696" width="9.140625" style="2" customWidth="1"/>
    <col min="7697" max="7936" width="9.140625" style="2"/>
    <col min="7937" max="7937" width="8.28515625" style="2" bestFit="1" customWidth="1"/>
    <col min="7938" max="7939" width="26.5703125" style="2" customWidth="1"/>
    <col min="7940" max="7940" width="9" style="2" customWidth="1"/>
    <col min="7941" max="7941" width="16.42578125" style="2" customWidth="1"/>
    <col min="7942" max="7942" width="13.85546875" style="2" customWidth="1"/>
    <col min="7943" max="7946" width="12.5703125" style="2" customWidth="1"/>
    <col min="7947" max="7947" width="24.28515625" style="2" customWidth="1"/>
    <col min="7948" max="7948" width="64.5703125" style="2" customWidth="1"/>
    <col min="7949" max="7949" width="50.85546875" style="2" customWidth="1"/>
    <col min="7950" max="7952" width="9.140625" style="2" customWidth="1"/>
    <col min="7953" max="8192" width="9.140625" style="2"/>
    <col min="8193" max="8193" width="8.28515625" style="2" bestFit="1" customWidth="1"/>
    <col min="8194" max="8195" width="26.5703125" style="2" customWidth="1"/>
    <col min="8196" max="8196" width="9" style="2" customWidth="1"/>
    <col min="8197" max="8197" width="16.42578125" style="2" customWidth="1"/>
    <col min="8198" max="8198" width="13.85546875" style="2" customWidth="1"/>
    <col min="8199" max="8202" width="12.5703125" style="2" customWidth="1"/>
    <col min="8203" max="8203" width="24.28515625" style="2" customWidth="1"/>
    <col min="8204" max="8204" width="64.5703125" style="2" customWidth="1"/>
    <col min="8205" max="8205" width="50.85546875" style="2" customWidth="1"/>
    <col min="8206" max="8208" width="9.140625" style="2" customWidth="1"/>
    <col min="8209" max="8448" width="9.140625" style="2"/>
    <col min="8449" max="8449" width="8.28515625" style="2" bestFit="1" customWidth="1"/>
    <col min="8450" max="8451" width="26.5703125" style="2" customWidth="1"/>
    <col min="8452" max="8452" width="9" style="2" customWidth="1"/>
    <col min="8453" max="8453" width="16.42578125" style="2" customWidth="1"/>
    <col min="8454" max="8454" width="13.85546875" style="2" customWidth="1"/>
    <col min="8455" max="8458" width="12.5703125" style="2" customWidth="1"/>
    <col min="8459" max="8459" width="24.28515625" style="2" customWidth="1"/>
    <col min="8460" max="8460" width="64.5703125" style="2" customWidth="1"/>
    <col min="8461" max="8461" width="50.85546875" style="2" customWidth="1"/>
    <col min="8462" max="8464" width="9.140625" style="2" customWidth="1"/>
    <col min="8465" max="8704" width="9.140625" style="2"/>
    <col min="8705" max="8705" width="8.28515625" style="2" bestFit="1" customWidth="1"/>
    <col min="8706" max="8707" width="26.5703125" style="2" customWidth="1"/>
    <col min="8708" max="8708" width="9" style="2" customWidth="1"/>
    <col min="8709" max="8709" width="16.42578125" style="2" customWidth="1"/>
    <col min="8710" max="8710" width="13.85546875" style="2" customWidth="1"/>
    <col min="8711" max="8714" width="12.5703125" style="2" customWidth="1"/>
    <col min="8715" max="8715" width="24.28515625" style="2" customWidth="1"/>
    <col min="8716" max="8716" width="64.5703125" style="2" customWidth="1"/>
    <col min="8717" max="8717" width="50.85546875" style="2" customWidth="1"/>
    <col min="8718" max="8720" width="9.140625" style="2" customWidth="1"/>
    <col min="8721" max="8960" width="9.140625" style="2"/>
    <col min="8961" max="8961" width="8.28515625" style="2" bestFit="1" customWidth="1"/>
    <col min="8962" max="8963" width="26.5703125" style="2" customWidth="1"/>
    <col min="8964" max="8964" width="9" style="2" customWidth="1"/>
    <col min="8965" max="8965" width="16.42578125" style="2" customWidth="1"/>
    <col min="8966" max="8966" width="13.85546875" style="2" customWidth="1"/>
    <col min="8967" max="8970" width="12.5703125" style="2" customWidth="1"/>
    <col min="8971" max="8971" width="24.28515625" style="2" customWidth="1"/>
    <col min="8972" max="8972" width="64.5703125" style="2" customWidth="1"/>
    <col min="8973" max="8973" width="50.85546875" style="2" customWidth="1"/>
    <col min="8974" max="8976" width="9.140625" style="2" customWidth="1"/>
    <col min="8977" max="9216" width="9.140625" style="2"/>
    <col min="9217" max="9217" width="8.28515625" style="2" bestFit="1" customWidth="1"/>
    <col min="9218" max="9219" width="26.5703125" style="2" customWidth="1"/>
    <col min="9220" max="9220" width="9" style="2" customWidth="1"/>
    <col min="9221" max="9221" width="16.42578125" style="2" customWidth="1"/>
    <col min="9222" max="9222" width="13.85546875" style="2" customWidth="1"/>
    <col min="9223" max="9226" width="12.5703125" style="2" customWidth="1"/>
    <col min="9227" max="9227" width="24.28515625" style="2" customWidth="1"/>
    <col min="9228" max="9228" width="64.5703125" style="2" customWidth="1"/>
    <col min="9229" max="9229" width="50.85546875" style="2" customWidth="1"/>
    <col min="9230" max="9232" width="9.140625" style="2" customWidth="1"/>
    <col min="9233" max="9472" width="9.140625" style="2"/>
    <col min="9473" max="9473" width="8.28515625" style="2" bestFit="1" customWidth="1"/>
    <col min="9474" max="9475" width="26.5703125" style="2" customWidth="1"/>
    <col min="9476" max="9476" width="9" style="2" customWidth="1"/>
    <col min="9477" max="9477" width="16.42578125" style="2" customWidth="1"/>
    <col min="9478" max="9478" width="13.85546875" style="2" customWidth="1"/>
    <col min="9479" max="9482" width="12.5703125" style="2" customWidth="1"/>
    <col min="9483" max="9483" width="24.28515625" style="2" customWidth="1"/>
    <col min="9484" max="9484" width="64.5703125" style="2" customWidth="1"/>
    <col min="9485" max="9485" width="50.85546875" style="2" customWidth="1"/>
    <col min="9486" max="9488" width="9.140625" style="2" customWidth="1"/>
    <col min="9489" max="9728" width="9.140625" style="2"/>
    <col min="9729" max="9729" width="8.28515625" style="2" bestFit="1" customWidth="1"/>
    <col min="9730" max="9731" width="26.5703125" style="2" customWidth="1"/>
    <col min="9732" max="9732" width="9" style="2" customWidth="1"/>
    <col min="9733" max="9733" width="16.42578125" style="2" customWidth="1"/>
    <col min="9734" max="9734" width="13.85546875" style="2" customWidth="1"/>
    <col min="9735" max="9738" width="12.5703125" style="2" customWidth="1"/>
    <col min="9739" max="9739" width="24.28515625" style="2" customWidth="1"/>
    <col min="9740" max="9740" width="64.5703125" style="2" customWidth="1"/>
    <col min="9741" max="9741" width="50.85546875" style="2" customWidth="1"/>
    <col min="9742" max="9744" width="9.140625" style="2" customWidth="1"/>
    <col min="9745" max="9984" width="9.140625" style="2"/>
    <col min="9985" max="9985" width="8.28515625" style="2" bestFit="1" customWidth="1"/>
    <col min="9986" max="9987" width="26.5703125" style="2" customWidth="1"/>
    <col min="9988" max="9988" width="9" style="2" customWidth="1"/>
    <col min="9989" max="9989" width="16.42578125" style="2" customWidth="1"/>
    <col min="9990" max="9990" width="13.85546875" style="2" customWidth="1"/>
    <col min="9991" max="9994" width="12.5703125" style="2" customWidth="1"/>
    <col min="9995" max="9995" width="24.28515625" style="2" customWidth="1"/>
    <col min="9996" max="9996" width="64.5703125" style="2" customWidth="1"/>
    <col min="9997" max="9997" width="50.85546875" style="2" customWidth="1"/>
    <col min="9998" max="10000" width="9.140625" style="2" customWidth="1"/>
    <col min="10001" max="10240" width="9.140625" style="2"/>
    <col min="10241" max="10241" width="8.28515625" style="2" bestFit="1" customWidth="1"/>
    <col min="10242" max="10243" width="26.5703125" style="2" customWidth="1"/>
    <col min="10244" max="10244" width="9" style="2" customWidth="1"/>
    <col min="10245" max="10245" width="16.42578125" style="2" customWidth="1"/>
    <col min="10246" max="10246" width="13.85546875" style="2" customWidth="1"/>
    <col min="10247" max="10250" width="12.5703125" style="2" customWidth="1"/>
    <col min="10251" max="10251" width="24.28515625" style="2" customWidth="1"/>
    <col min="10252" max="10252" width="64.5703125" style="2" customWidth="1"/>
    <col min="10253" max="10253" width="50.85546875" style="2" customWidth="1"/>
    <col min="10254" max="10256" width="9.140625" style="2" customWidth="1"/>
    <col min="10257" max="10496" width="9.140625" style="2"/>
    <col min="10497" max="10497" width="8.28515625" style="2" bestFit="1" customWidth="1"/>
    <col min="10498" max="10499" width="26.5703125" style="2" customWidth="1"/>
    <col min="10500" max="10500" width="9" style="2" customWidth="1"/>
    <col min="10501" max="10501" width="16.42578125" style="2" customWidth="1"/>
    <col min="10502" max="10502" width="13.85546875" style="2" customWidth="1"/>
    <col min="10503" max="10506" width="12.5703125" style="2" customWidth="1"/>
    <col min="10507" max="10507" width="24.28515625" style="2" customWidth="1"/>
    <col min="10508" max="10508" width="64.5703125" style="2" customWidth="1"/>
    <col min="10509" max="10509" width="50.85546875" style="2" customWidth="1"/>
    <col min="10510" max="10512" width="9.140625" style="2" customWidth="1"/>
    <col min="10513" max="10752" width="9.140625" style="2"/>
    <col min="10753" max="10753" width="8.28515625" style="2" bestFit="1" customWidth="1"/>
    <col min="10754" max="10755" width="26.5703125" style="2" customWidth="1"/>
    <col min="10756" max="10756" width="9" style="2" customWidth="1"/>
    <col min="10757" max="10757" width="16.42578125" style="2" customWidth="1"/>
    <col min="10758" max="10758" width="13.85546875" style="2" customWidth="1"/>
    <col min="10759" max="10762" width="12.5703125" style="2" customWidth="1"/>
    <col min="10763" max="10763" width="24.28515625" style="2" customWidth="1"/>
    <col min="10764" max="10764" width="64.5703125" style="2" customWidth="1"/>
    <col min="10765" max="10765" width="50.85546875" style="2" customWidth="1"/>
    <col min="10766" max="10768" width="9.140625" style="2" customWidth="1"/>
    <col min="10769" max="11008" width="9.140625" style="2"/>
    <col min="11009" max="11009" width="8.28515625" style="2" bestFit="1" customWidth="1"/>
    <col min="11010" max="11011" width="26.5703125" style="2" customWidth="1"/>
    <col min="11012" max="11012" width="9" style="2" customWidth="1"/>
    <col min="11013" max="11013" width="16.42578125" style="2" customWidth="1"/>
    <col min="11014" max="11014" width="13.85546875" style="2" customWidth="1"/>
    <col min="11015" max="11018" width="12.5703125" style="2" customWidth="1"/>
    <col min="11019" max="11019" width="24.28515625" style="2" customWidth="1"/>
    <col min="11020" max="11020" width="64.5703125" style="2" customWidth="1"/>
    <col min="11021" max="11021" width="50.85546875" style="2" customWidth="1"/>
    <col min="11022" max="11024" width="9.140625" style="2" customWidth="1"/>
    <col min="11025" max="11264" width="9.140625" style="2"/>
    <col min="11265" max="11265" width="8.28515625" style="2" bestFit="1" customWidth="1"/>
    <col min="11266" max="11267" width="26.5703125" style="2" customWidth="1"/>
    <col min="11268" max="11268" width="9" style="2" customWidth="1"/>
    <col min="11269" max="11269" width="16.42578125" style="2" customWidth="1"/>
    <col min="11270" max="11270" width="13.85546875" style="2" customWidth="1"/>
    <col min="11271" max="11274" width="12.5703125" style="2" customWidth="1"/>
    <col min="11275" max="11275" width="24.28515625" style="2" customWidth="1"/>
    <col min="11276" max="11276" width="64.5703125" style="2" customWidth="1"/>
    <col min="11277" max="11277" width="50.85546875" style="2" customWidth="1"/>
    <col min="11278" max="11280" width="9.140625" style="2" customWidth="1"/>
    <col min="11281" max="11520" width="9.140625" style="2"/>
    <col min="11521" max="11521" width="8.28515625" style="2" bestFit="1" customWidth="1"/>
    <col min="11522" max="11523" width="26.5703125" style="2" customWidth="1"/>
    <col min="11524" max="11524" width="9" style="2" customWidth="1"/>
    <col min="11525" max="11525" width="16.42578125" style="2" customWidth="1"/>
    <col min="11526" max="11526" width="13.85546875" style="2" customWidth="1"/>
    <col min="11527" max="11530" width="12.5703125" style="2" customWidth="1"/>
    <col min="11531" max="11531" width="24.28515625" style="2" customWidth="1"/>
    <col min="11532" max="11532" width="64.5703125" style="2" customWidth="1"/>
    <col min="11533" max="11533" width="50.85546875" style="2" customWidth="1"/>
    <col min="11534" max="11536" width="9.140625" style="2" customWidth="1"/>
    <col min="11537" max="11776" width="9.140625" style="2"/>
    <col min="11777" max="11777" width="8.28515625" style="2" bestFit="1" customWidth="1"/>
    <col min="11778" max="11779" width="26.5703125" style="2" customWidth="1"/>
    <col min="11780" max="11780" width="9" style="2" customWidth="1"/>
    <col min="11781" max="11781" width="16.42578125" style="2" customWidth="1"/>
    <col min="11782" max="11782" width="13.85546875" style="2" customWidth="1"/>
    <col min="11783" max="11786" width="12.5703125" style="2" customWidth="1"/>
    <col min="11787" max="11787" width="24.28515625" style="2" customWidth="1"/>
    <col min="11788" max="11788" width="64.5703125" style="2" customWidth="1"/>
    <col min="11789" max="11789" width="50.85546875" style="2" customWidth="1"/>
    <col min="11790" max="11792" width="9.140625" style="2" customWidth="1"/>
    <col min="11793" max="12032" width="9.140625" style="2"/>
    <col min="12033" max="12033" width="8.28515625" style="2" bestFit="1" customWidth="1"/>
    <col min="12034" max="12035" width="26.5703125" style="2" customWidth="1"/>
    <col min="12036" max="12036" width="9" style="2" customWidth="1"/>
    <col min="12037" max="12037" width="16.42578125" style="2" customWidth="1"/>
    <col min="12038" max="12038" width="13.85546875" style="2" customWidth="1"/>
    <col min="12039" max="12042" width="12.5703125" style="2" customWidth="1"/>
    <col min="12043" max="12043" width="24.28515625" style="2" customWidth="1"/>
    <col min="12044" max="12044" width="64.5703125" style="2" customWidth="1"/>
    <col min="12045" max="12045" width="50.85546875" style="2" customWidth="1"/>
    <col min="12046" max="12048" width="9.140625" style="2" customWidth="1"/>
    <col min="12049" max="12288" width="9.140625" style="2"/>
    <col min="12289" max="12289" width="8.28515625" style="2" bestFit="1" customWidth="1"/>
    <col min="12290" max="12291" width="26.5703125" style="2" customWidth="1"/>
    <col min="12292" max="12292" width="9" style="2" customWidth="1"/>
    <col min="12293" max="12293" width="16.42578125" style="2" customWidth="1"/>
    <col min="12294" max="12294" width="13.85546875" style="2" customWidth="1"/>
    <col min="12295" max="12298" width="12.5703125" style="2" customWidth="1"/>
    <col min="12299" max="12299" width="24.28515625" style="2" customWidth="1"/>
    <col min="12300" max="12300" width="64.5703125" style="2" customWidth="1"/>
    <col min="12301" max="12301" width="50.85546875" style="2" customWidth="1"/>
    <col min="12302" max="12304" width="9.140625" style="2" customWidth="1"/>
    <col min="12305" max="12544" width="9.140625" style="2"/>
    <col min="12545" max="12545" width="8.28515625" style="2" bestFit="1" customWidth="1"/>
    <col min="12546" max="12547" width="26.5703125" style="2" customWidth="1"/>
    <col min="12548" max="12548" width="9" style="2" customWidth="1"/>
    <col min="12549" max="12549" width="16.42578125" style="2" customWidth="1"/>
    <col min="12550" max="12550" width="13.85546875" style="2" customWidth="1"/>
    <col min="12551" max="12554" width="12.5703125" style="2" customWidth="1"/>
    <col min="12555" max="12555" width="24.28515625" style="2" customWidth="1"/>
    <col min="12556" max="12556" width="64.5703125" style="2" customWidth="1"/>
    <col min="12557" max="12557" width="50.85546875" style="2" customWidth="1"/>
    <col min="12558" max="12560" width="9.140625" style="2" customWidth="1"/>
    <col min="12561" max="12800" width="9.140625" style="2"/>
    <col min="12801" max="12801" width="8.28515625" style="2" bestFit="1" customWidth="1"/>
    <col min="12802" max="12803" width="26.5703125" style="2" customWidth="1"/>
    <col min="12804" max="12804" width="9" style="2" customWidth="1"/>
    <col min="12805" max="12805" width="16.42578125" style="2" customWidth="1"/>
    <col min="12806" max="12806" width="13.85546875" style="2" customWidth="1"/>
    <col min="12807" max="12810" width="12.5703125" style="2" customWidth="1"/>
    <col min="12811" max="12811" width="24.28515625" style="2" customWidth="1"/>
    <col min="12812" max="12812" width="64.5703125" style="2" customWidth="1"/>
    <col min="12813" max="12813" width="50.85546875" style="2" customWidth="1"/>
    <col min="12814" max="12816" width="9.140625" style="2" customWidth="1"/>
    <col min="12817" max="13056" width="9.140625" style="2"/>
    <col min="13057" max="13057" width="8.28515625" style="2" bestFit="1" customWidth="1"/>
    <col min="13058" max="13059" width="26.5703125" style="2" customWidth="1"/>
    <col min="13060" max="13060" width="9" style="2" customWidth="1"/>
    <col min="13061" max="13061" width="16.42578125" style="2" customWidth="1"/>
    <col min="13062" max="13062" width="13.85546875" style="2" customWidth="1"/>
    <col min="13063" max="13066" width="12.5703125" style="2" customWidth="1"/>
    <col min="13067" max="13067" width="24.28515625" style="2" customWidth="1"/>
    <col min="13068" max="13068" width="64.5703125" style="2" customWidth="1"/>
    <col min="13069" max="13069" width="50.85546875" style="2" customWidth="1"/>
    <col min="13070" max="13072" width="9.140625" style="2" customWidth="1"/>
    <col min="13073" max="13312" width="9.140625" style="2"/>
    <col min="13313" max="13313" width="8.28515625" style="2" bestFit="1" customWidth="1"/>
    <col min="13314" max="13315" width="26.5703125" style="2" customWidth="1"/>
    <col min="13316" max="13316" width="9" style="2" customWidth="1"/>
    <col min="13317" max="13317" width="16.42578125" style="2" customWidth="1"/>
    <col min="13318" max="13318" width="13.85546875" style="2" customWidth="1"/>
    <col min="13319" max="13322" width="12.5703125" style="2" customWidth="1"/>
    <col min="13323" max="13323" width="24.28515625" style="2" customWidth="1"/>
    <col min="13324" max="13324" width="64.5703125" style="2" customWidth="1"/>
    <col min="13325" max="13325" width="50.85546875" style="2" customWidth="1"/>
    <col min="13326" max="13328" width="9.140625" style="2" customWidth="1"/>
    <col min="13329" max="13568" width="9.140625" style="2"/>
    <col min="13569" max="13569" width="8.28515625" style="2" bestFit="1" customWidth="1"/>
    <col min="13570" max="13571" width="26.5703125" style="2" customWidth="1"/>
    <col min="13572" max="13572" width="9" style="2" customWidth="1"/>
    <col min="13573" max="13573" width="16.42578125" style="2" customWidth="1"/>
    <col min="13574" max="13574" width="13.85546875" style="2" customWidth="1"/>
    <col min="13575" max="13578" width="12.5703125" style="2" customWidth="1"/>
    <col min="13579" max="13579" width="24.28515625" style="2" customWidth="1"/>
    <col min="13580" max="13580" width="64.5703125" style="2" customWidth="1"/>
    <col min="13581" max="13581" width="50.85546875" style="2" customWidth="1"/>
    <col min="13582" max="13584" width="9.140625" style="2" customWidth="1"/>
    <col min="13585" max="13824" width="9.140625" style="2"/>
    <col min="13825" max="13825" width="8.28515625" style="2" bestFit="1" customWidth="1"/>
    <col min="13826" max="13827" width="26.5703125" style="2" customWidth="1"/>
    <col min="13828" max="13828" width="9" style="2" customWidth="1"/>
    <col min="13829" max="13829" width="16.42578125" style="2" customWidth="1"/>
    <col min="13830" max="13830" width="13.85546875" style="2" customWidth="1"/>
    <col min="13831" max="13834" width="12.5703125" style="2" customWidth="1"/>
    <col min="13835" max="13835" width="24.28515625" style="2" customWidth="1"/>
    <col min="13836" max="13836" width="64.5703125" style="2" customWidth="1"/>
    <col min="13837" max="13837" width="50.85546875" style="2" customWidth="1"/>
    <col min="13838" max="13840" width="9.140625" style="2" customWidth="1"/>
    <col min="13841" max="14080" width="9.140625" style="2"/>
    <col min="14081" max="14081" width="8.28515625" style="2" bestFit="1" customWidth="1"/>
    <col min="14082" max="14083" width="26.5703125" style="2" customWidth="1"/>
    <col min="14084" max="14084" width="9" style="2" customWidth="1"/>
    <col min="14085" max="14085" width="16.42578125" style="2" customWidth="1"/>
    <col min="14086" max="14086" width="13.85546875" style="2" customWidth="1"/>
    <col min="14087" max="14090" width="12.5703125" style="2" customWidth="1"/>
    <col min="14091" max="14091" width="24.28515625" style="2" customWidth="1"/>
    <col min="14092" max="14092" width="64.5703125" style="2" customWidth="1"/>
    <col min="14093" max="14093" width="50.85546875" style="2" customWidth="1"/>
    <col min="14094" max="14096" width="9.140625" style="2" customWidth="1"/>
    <col min="14097" max="14336" width="9.140625" style="2"/>
    <col min="14337" max="14337" width="8.28515625" style="2" bestFit="1" customWidth="1"/>
    <col min="14338" max="14339" width="26.5703125" style="2" customWidth="1"/>
    <col min="14340" max="14340" width="9" style="2" customWidth="1"/>
    <col min="14341" max="14341" width="16.42578125" style="2" customWidth="1"/>
    <col min="14342" max="14342" width="13.85546875" style="2" customWidth="1"/>
    <col min="14343" max="14346" width="12.5703125" style="2" customWidth="1"/>
    <col min="14347" max="14347" width="24.28515625" style="2" customWidth="1"/>
    <col min="14348" max="14348" width="64.5703125" style="2" customWidth="1"/>
    <col min="14349" max="14349" width="50.85546875" style="2" customWidth="1"/>
    <col min="14350" max="14352" width="9.140625" style="2" customWidth="1"/>
    <col min="14353" max="14592" width="9.140625" style="2"/>
    <col min="14593" max="14593" width="8.28515625" style="2" bestFit="1" customWidth="1"/>
    <col min="14594" max="14595" width="26.5703125" style="2" customWidth="1"/>
    <col min="14596" max="14596" width="9" style="2" customWidth="1"/>
    <col min="14597" max="14597" width="16.42578125" style="2" customWidth="1"/>
    <col min="14598" max="14598" width="13.85546875" style="2" customWidth="1"/>
    <col min="14599" max="14602" width="12.5703125" style="2" customWidth="1"/>
    <col min="14603" max="14603" width="24.28515625" style="2" customWidth="1"/>
    <col min="14604" max="14604" width="64.5703125" style="2" customWidth="1"/>
    <col min="14605" max="14605" width="50.85546875" style="2" customWidth="1"/>
    <col min="14606" max="14608" width="9.140625" style="2" customWidth="1"/>
    <col min="14609" max="14848" width="9.140625" style="2"/>
    <col min="14849" max="14849" width="8.28515625" style="2" bestFit="1" customWidth="1"/>
    <col min="14850" max="14851" width="26.5703125" style="2" customWidth="1"/>
    <col min="14852" max="14852" width="9" style="2" customWidth="1"/>
    <col min="14853" max="14853" width="16.42578125" style="2" customWidth="1"/>
    <col min="14854" max="14854" width="13.85546875" style="2" customWidth="1"/>
    <col min="14855" max="14858" width="12.5703125" style="2" customWidth="1"/>
    <col min="14859" max="14859" width="24.28515625" style="2" customWidth="1"/>
    <col min="14860" max="14860" width="64.5703125" style="2" customWidth="1"/>
    <col min="14861" max="14861" width="50.85546875" style="2" customWidth="1"/>
    <col min="14862" max="14864" width="9.140625" style="2" customWidth="1"/>
    <col min="14865" max="15104" width="9.140625" style="2"/>
    <col min="15105" max="15105" width="8.28515625" style="2" bestFit="1" customWidth="1"/>
    <col min="15106" max="15107" width="26.5703125" style="2" customWidth="1"/>
    <col min="15108" max="15108" width="9" style="2" customWidth="1"/>
    <col min="15109" max="15109" width="16.42578125" style="2" customWidth="1"/>
    <col min="15110" max="15110" width="13.85546875" style="2" customWidth="1"/>
    <col min="15111" max="15114" width="12.5703125" style="2" customWidth="1"/>
    <col min="15115" max="15115" width="24.28515625" style="2" customWidth="1"/>
    <col min="15116" max="15116" width="64.5703125" style="2" customWidth="1"/>
    <col min="15117" max="15117" width="50.85546875" style="2" customWidth="1"/>
    <col min="15118" max="15120" width="9.140625" style="2" customWidth="1"/>
    <col min="15121" max="15360" width="9.140625" style="2"/>
    <col min="15361" max="15361" width="8.28515625" style="2" bestFit="1" customWidth="1"/>
    <col min="15362" max="15363" width="26.5703125" style="2" customWidth="1"/>
    <col min="15364" max="15364" width="9" style="2" customWidth="1"/>
    <col min="15365" max="15365" width="16.42578125" style="2" customWidth="1"/>
    <col min="15366" max="15366" width="13.85546875" style="2" customWidth="1"/>
    <col min="15367" max="15370" width="12.5703125" style="2" customWidth="1"/>
    <col min="15371" max="15371" width="24.28515625" style="2" customWidth="1"/>
    <col min="15372" max="15372" width="64.5703125" style="2" customWidth="1"/>
    <col min="15373" max="15373" width="50.85546875" style="2" customWidth="1"/>
    <col min="15374" max="15376" width="9.140625" style="2" customWidth="1"/>
    <col min="15377" max="15616" width="9.140625" style="2"/>
    <col min="15617" max="15617" width="8.28515625" style="2" bestFit="1" customWidth="1"/>
    <col min="15618" max="15619" width="26.5703125" style="2" customWidth="1"/>
    <col min="15620" max="15620" width="9" style="2" customWidth="1"/>
    <col min="15621" max="15621" width="16.42578125" style="2" customWidth="1"/>
    <col min="15622" max="15622" width="13.85546875" style="2" customWidth="1"/>
    <col min="15623" max="15626" width="12.5703125" style="2" customWidth="1"/>
    <col min="15627" max="15627" width="24.28515625" style="2" customWidth="1"/>
    <col min="15628" max="15628" width="64.5703125" style="2" customWidth="1"/>
    <col min="15629" max="15629" width="50.85546875" style="2" customWidth="1"/>
    <col min="15630" max="15632" width="9.140625" style="2" customWidth="1"/>
    <col min="15633" max="15872" width="9.140625" style="2"/>
    <col min="15873" max="15873" width="8.28515625" style="2" bestFit="1" customWidth="1"/>
    <col min="15874" max="15875" width="26.5703125" style="2" customWidth="1"/>
    <col min="15876" max="15876" width="9" style="2" customWidth="1"/>
    <col min="15877" max="15877" width="16.42578125" style="2" customWidth="1"/>
    <col min="15878" max="15878" width="13.85546875" style="2" customWidth="1"/>
    <col min="15879" max="15882" width="12.5703125" style="2" customWidth="1"/>
    <col min="15883" max="15883" width="24.28515625" style="2" customWidth="1"/>
    <col min="15884" max="15884" width="64.5703125" style="2" customWidth="1"/>
    <col min="15885" max="15885" width="50.85546875" style="2" customWidth="1"/>
    <col min="15886" max="15888" width="9.140625" style="2" customWidth="1"/>
    <col min="15889" max="16128" width="9.140625" style="2"/>
    <col min="16129" max="16129" width="8.28515625" style="2" bestFit="1" customWidth="1"/>
    <col min="16130" max="16131" width="26.5703125" style="2" customWidth="1"/>
    <col min="16132" max="16132" width="9" style="2" customWidth="1"/>
    <col min="16133" max="16133" width="16.42578125" style="2" customWidth="1"/>
    <col min="16134" max="16134" width="13.85546875" style="2" customWidth="1"/>
    <col min="16135" max="16138" width="12.5703125" style="2" customWidth="1"/>
    <col min="16139" max="16139" width="24.28515625" style="2" customWidth="1"/>
    <col min="16140" max="16140" width="64.5703125" style="2" customWidth="1"/>
    <col min="16141" max="16141" width="50.85546875" style="2" customWidth="1"/>
    <col min="16142" max="16144" width="9.140625" style="2" customWidth="1"/>
    <col min="16145" max="16384" width="9.140625" style="2"/>
  </cols>
  <sheetData>
    <row r="1" spans="1:13" s="22" customFormat="1" ht="56.25" customHeight="1" x14ac:dyDescent="0.2">
      <c r="D1" s="38"/>
      <c r="E1" s="38"/>
      <c r="F1" s="38"/>
      <c r="G1" s="38"/>
      <c r="H1" s="38"/>
      <c r="I1" s="110" t="s">
        <v>448</v>
      </c>
      <c r="J1" s="110"/>
      <c r="K1" s="110"/>
      <c r="L1" s="44"/>
      <c r="M1" s="23"/>
    </row>
    <row r="2" spans="1:13" s="22" customFormat="1" ht="68.25" customHeight="1" x14ac:dyDescent="0.2">
      <c r="F2" s="38"/>
      <c r="G2" s="38"/>
      <c r="H2" s="43"/>
      <c r="I2" s="111" t="s">
        <v>444</v>
      </c>
      <c r="J2" s="111"/>
      <c r="K2" s="111"/>
      <c r="L2" s="38"/>
      <c r="M2" s="23"/>
    </row>
    <row r="3" spans="1:13" s="23" customFormat="1" ht="26.25" customHeight="1" x14ac:dyDescent="0.2">
      <c r="A3" s="120" t="s">
        <v>160</v>
      </c>
      <c r="B3" s="120"/>
      <c r="C3" s="120"/>
      <c r="D3" s="120"/>
      <c r="E3" s="120"/>
      <c r="F3" s="120"/>
      <c r="G3" s="120"/>
      <c r="H3" s="120"/>
      <c r="I3" s="120"/>
      <c r="J3" s="120"/>
      <c r="K3" s="36"/>
    </row>
    <row r="4" spans="1:13" s="23" customFormat="1" ht="15.75" x14ac:dyDescent="0.2">
      <c r="A4" s="120" t="s">
        <v>161</v>
      </c>
      <c r="B4" s="120"/>
      <c r="C4" s="120"/>
      <c r="D4" s="120"/>
      <c r="E4" s="120"/>
      <c r="F4" s="120"/>
      <c r="G4" s="120"/>
      <c r="H4" s="120"/>
      <c r="I4" s="120"/>
      <c r="J4" s="120"/>
      <c r="K4" s="36"/>
    </row>
    <row r="5" spans="1:13" s="23" customFormat="1" ht="15.75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36"/>
    </row>
    <row r="6" spans="1:13" s="22" customFormat="1" ht="60" customHeight="1" x14ac:dyDescent="0.2">
      <c r="A6" s="121" t="s">
        <v>39</v>
      </c>
      <c r="B6" s="121" t="s">
        <v>322</v>
      </c>
      <c r="C6" s="121" t="s">
        <v>57</v>
      </c>
      <c r="D6" s="121" t="s">
        <v>58</v>
      </c>
      <c r="E6" s="121" t="s">
        <v>423</v>
      </c>
      <c r="F6" s="121" t="s">
        <v>59</v>
      </c>
      <c r="G6" s="121"/>
      <c r="H6" s="121"/>
      <c r="I6" s="121"/>
      <c r="J6" s="121"/>
      <c r="K6" s="122"/>
      <c r="L6" s="38"/>
      <c r="M6" s="23"/>
    </row>
    <row r="7" spans="1:13" s="22" customFormat="1" ht="64.5" customHeight="1" x14ac:dyDescent="0.2">
      <c r="A7" s="121"/>
      <c r="B7" s="121"/>
      <c r="C7" s="122"/>
      <c r="D7" s="121"/>
      <c r="E7" s="121"/>
      <c r="F7" s="73" t="s">
        <v>87</v>
      </c>
      <c r="G7" s="73" t="s">
        <v>88</v>
      </c>
      <c r="H7" s="73" t="s">
        <v>89</v>
      </c>
      <c r="I7" s="73" t="s">
        <v>90</v>
      </c>
      <c r="J7" s="73" t="s">
        <v>327</v>
      </c>
      <c r="K7" s="25" t="s">
        <v>159</v>
      </c>
      <c r="L7" s="38"/>
      <c r="M7" s="23"/>
    </row>
    <row r="8" spans="1:13" s="24" customFormat="1" ht="11.25" x14ac:dyDescent="0.2">
      <c r="A8" s="41">
        <v>1</v>
      </c>
      <c r="B8" s="41">
        <v>2</v>
      </c>
      <c r="C8" s="41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5"/>
      <c r="M8" s="46"/>
    </row>
    <row r="9" spans="1:13" s="33" customFormat="1" ht="36" customHeight="1" x14ac:dyDescent="0.2">
      <c r="A9" s="25" t="s">
        <v>26</v>
      </c>
      <c r="B9" s="115" t="s">
        <v>112</v>
      </c>
      <c r="C9" s="118"/>
      <c r="D9" s="118"/>
      <c r="E9" s="118"/>
      <c r="F9" s="118"/>
      <c r="G9" s="118"/>
      <c r="H9" s="118"/>
      <c r="I9" s="118"/>
      <c r="J9" s="118"/>
      <c r="K9" s="119"/>
      <c r="L9" s="38"/>
      <c r="M9" s="23"/>
    </row>
    <row r="10" spans="1:13" s="33" customFormat="1" ht="143.25" customHeight="1" x14ac:dyDescent="0.2">
      <c r="A10" s="29"/>
      <c r="B10" s="51" t="s">
        <v>337</v>
      </c>
      <c r="C10" s="60" t="s">
        <v>334</v>
      </c>
      <c r="D10" s="25" t="s">
        <v>62</v>
      </c>
      <c r="E10" s="61">
        <v>2241</v>
      </c>
      <c r="F10" s="61">
        <v>2129</v>
      </c>
      <c r="G10" s="25">
        <v>1889</v>
      </c>
      <c r="H10" s="61">
        <v>1785</v>
      </c>
      <c r="I10" s="61">
        <v>1695</v>
      </c>
      <c r="J10" s="61">
        <v>1610</v>
      </c>
      <c r="K10" s="25" t="s">
        <v>338</v>
      </c>
      <c r="L10" s="40"/>
      <c r="M10" s="40"/>
    </row>
    <row r="11" spans="1:13" s="33" customFormat="1" ht="140.25" customHeight="1" x14ac:dyDescent="0.2">
      <c r="A11" s="29" t="s">
        <v>25</v>
      </c>
      <c r="B11" s="52" t="s">
        <v>341</v>
      </c>
      <c r="C11" s="25" t="s">
        <v>347</v>
      </c>
      <c r="D11" s="62" t="s">
        <v>105</v>
      </c>
      <c r="E11" s="63">
        <v>99</v>
      </c>
      <c r="F11" s="63">
        <v>99.2</v>
      </c>
      <c r="G11" s="63">
        <v>99.43</v>
      </c>
      <c r="H11" s="62">
        <v>100</v>
      </c>
      <c r="I11" s="62">
        <v>100</v>
      </c>
      <c r="J11" s="62">
        <v>100</v>
      </c>
      <c r="K11" s="64" t="s">
        <v>332</v>
      </c>
      <c r="L11" s="40"/>
      <c r="M11" s="40"/>
    </row>
    <row r="12" spans="1:13" s="33" customFormat="1" ht="93" customHeight="1" x14ac:dyDescent="0.2">
      <c r="A12" s="29" t="s">
        <v>24</v>
      </c>
      <c r="B12" s="52" t="s">
        <v>369</v>
      </c>
      <c r="C12" s="25" t="s">
        <v>347</v>
      </c>
      <c r="D12" s="25" t="s">
        <v>105</v>
      </c>
      <c r="E12" s="49">
        <v>100</v>
      </c>
      <c r="F12" s="49">
        <v>105</v>
      </c>
      <c r="G12" s="49">
        <v>110</v>
      </c>
      <c r="H12" s="25">
        <v>115</v>
      </c>
      <c r="I12" s="25">
        <v>120</v>
      </c>
      <c r="J12" s="25">
        <v>125</v>
      </c>
      <c r="K12" s="64" t="s">
        <v>333</v>
      </c>
      <c r="L12" s="38"/>
      <c r="M12" s="23"/>
    </row>
    <row r="13" spans="1:13" s="33" customFormat="1" ht="117" customHeight="1" x14ac:dyDescent="0.2">
      <c r="A13" s="29" t="s">
        <v>23</v>
      </c>
      <c r="B13" s="37" t="s">
        <v>342</v>
      </c>
      <c r="C13" s="25" t="s">
        <v>347</v>
      </c>
      <c r="D13" s="25" t="s">
        <v>105</v>
      </c>
      <c r="E13" s="49">
        <v>100</v>
      </c>
      <c r="F13" s="49">
        <v>99.9</v>
      </c>
      <c r="G13" s="49">
        <v>99.8</v>
      </c>
      <c r="H13" s="25">
        <v>99.7</v>
      </c>
      <c r="I13" s="25">
        <v>99.6</v>
      </c>
      <c r="J13" s="25">
        <v>99.5</v>
      </c>
      <c r="K13" s="54" t="s">
        <v>354</v>
      </c>
      <c r="L13" s="38"/>
      <c r="M13" s="23"/>
    </row>
    <row r="14" spans="1:13" s="33" customFormat="1" ht="129.75" customHeight="1" x14ac:dyDescent="0.2">
      <c r="A14" s="29" t="s">
        <v>22</v>
      </c>
      <c r="B14" s="51" t="s">
        <v>343</v>
      </c>
      <c r="C14" s="25" t="s">
        <v>347</v>
      </c>
      <c r="D14" s="76" t="s">
        <v>106</v>
      </c>
      <c r="E14" s="25">
        <v>2</v>
      </c>
      <c r="F14" s="49">
        <v>1</v>
      </c>
      <c r="G14" s="25">
        <v>0</v>
      </c>
      <c r="H14" s="25">
        <v>0</v>
      </c>
      <c r="I14" s="25">
        <v>0</v>
      </c>
      <c r="J14" s="25">
        <v>0</v>
      </c>
      <c r="K14" s="54" t="s">
        <v>355</v>
      </c>
      <c r="L14" s="38"/>
      <c r="M14" s="23"/>
    </row>
    <row r="15" spans="1:13" s="33" customFormat="1" ht="121.5" customHeight="1" x14ac:dyDescent="0.2">
      <c r="A15" s="29" t="s">
        <v>21</v>
      </c>
      <c r="B15" s="52" t="s">
        <v>344</v>
      </c>
      <c r="C15" s="25" t="s">
        <v>347</v>
      </c>
      <c r="D15" s="57" t="s">
        <v>106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54" t="s">
        <v>356</v>
      </c>
      <c r="L15" s="38"/>
      <c r="M15" s="23"/>
    </row>
    <row r="16" spans="1:13" s="33" customFormat="1" ht="258.75" customHeight="1" x14ac:dyDescent="0.2">
      <c r="A16" s="29" t="s">
        <v>77</v>
      </c>
      <c r="B16" s="51" t="s">
        <v>345</v>
      </c>
      <c r="C16" s="25" t="s">
        <v>347</v>
      </c>
      <c r="D16" s="71" t="s">
        <v>106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54" t="s">
        <v>357</v>
      </c>
      <c r="L16" s="38"/>
      <c r="M16" s="23"/>
    </row>
    <row r="17" spans="1:13" s="33" customFormat="1" ht="184.5" customHeight="1" x14ac:dyDescent="0.2">
      <c r="A17" s="29" t="s">
        <v>78</v>
      </c>
      <c r="B17" s="51" t="s">
        <v>346</v>
      </c>
      <c r="C17" s="25" t="s">
        <v>347</v>
      </c>
      <c r="D17" s="72" t="s">
        <v>106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54" t="s">
        <v>357</v>
      </c>
      <c r="L17" s="38"/>
      <c r="M17" s="23"/>
    </row>
    <row r="18" spans="1:13" s="33" customFormat="1" ht="216.75" customHeight="1" x14ac:dyDescent="0.2">
      <c r="A18" s="29" t="s">
        <v>79</v>
      </c>
      <c r="B18" s="51" t="s">
        <v>370</v>
      </c>
      <c r="C18" s="25" t="s">
        <v>347</v>
      </c>
      <c r="D18" s="78" t="s">
        <v>106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54" t="s">
        <v>357</v>
      </c>
      <c r="L18" s="38"/>
      <c r="M18" s="23"/>
    </row>
    <row r="19" spans="1:13" s="33" customFormat="1" ht="225.75" customHeight="1" x14ac:dyDescent="0.2">
      <c r="A19" s="29" t="s">
        <v>80</v>
      </c>
      <c r="B19" s="51" t="s">
        <v>371</v>
      </c>
      <c r="C19" s="25" t="s">
        <v>347</v>
      </c>
      <c r="D19" s="78" t="s">
        <v>106</v>
      </c>
      <c r="E19" s="25">
        <v>0</v>
      </c>
      <c r="F19" s="25">
        <v>0</v>
      </c>
      <c r="G19" s="25">
        <v>0</v>
      </c>
      <c r="H19" s="25">
        <v>1</v>
      </c>
      <c r="I19" s="25">
        <v>0</v>
      </c>
      <c r="J19" s="25">
        <v>0</v>
      </c>
      <c r="K19" s="54" t="s">
        <v>357</v>
      </c>
      <c r="L19" s="38"/>
      <c r="M19" s="23"/>
    </row>
    <row r="20" spans="1:13" s="33" customFormat="1" ht="208.5" customHeight="1" x14ac:dyDescent="0.2">
      <c r="A20" s="29" t="s">
        <v>110</v>
      </c>
      <c r="B20" s="51" t="s">
        <v>372</v>
      </c>
      <c r="C20" s="77" t="s">
        <v>113</v>
      </c>
      <c r="D20" s="25" t="s">
        <v>105</v>
      </c>
      <c r="E20" s="25">
        <v>50</v>
      </c>
      <c r="F20" s="25">
        <v>50</v>
      </c>
      <c r="G20" s="25" t="s">
        <v>71</v>
      </c>
      <c r="H20" s="25" t="s">
        <v>71</v>
      </c>
      <c r="I20" s="25" t="s">
        <v>71</v>
      </c>
      <c r="J20" s="25" t="s">
        <v>71</v>
      </c>
      <c r="K20" s="54" t="s">
        <v>358</v>
      </c>
      <c r="L20" s="38"/>
      <c r="M20" s="23"/>
    </row>
    <row r="21" spans="1:13" s="33" customFormat="1" ht="237.75" customHeight="1" x14ac:dyDescent="0.2">
      <c r="A21" s="29" t="s">
        <v>111</v>
      </c>
      <c r="B21" s="51" t="s">
        <v>373</v>
      </c>
      <c r="C21" s="77" t="s">
        <v>113</v>
      </c>
      <c r="D21" s="25" t="s">
        <v>105</v>
      </c>
      <c r="E21" s="25">
        <v>20</v>
      </c>
      <c r="F21" s="25">
        <v>12.5</v>
      </c>
      <c r="G21" s="25" t="s">
        <v>71</v>
      </c>
      <c r="H21" s="25" t="s">
        <v>71</v>
      </c>
      <c r="I21" s="25" t="s">
        <v>71</v>
      </c>
      <c r="J21" s="25" t="s">
        <v>71</v>
      </c>
      <c r="K21" s="54" t="s">
        <v>359</v>
      </c>
      <c r="L21" s="38"/>
      <c r="M21" s="23"/>
    </row>
    <row r="22" spans="1:13" s="33" customFormat="1" ht="243" customHeight="1" x14ac:dyDescent="0.2">
      <c r="A22" s="29" t="s">
        <v>114</v>
      </c>
      <c r="B22" s="51" t="s">
        <v>374</v>
      </c>
      <c r="C22" s="77" t="s">
        <v>113</v>
      </c>
      <c r="D22" s="25" t="s">
        <v>105</v>
      </c>
      <c r="E22" s="25">
        <v>99</v>
      </c>
      <c r="F22" s="49">
        <v>100</v>
      </c>
      <c r="G22" s="25" t="s">
        <v>71</v>
      </c>
      <c r="H22" s="25" t="s">
        <v>71</v>
      </c>
      <c r="I22" s="25" t="s">
        <v>71</v>
      </c>
      <c r="J22" s="25" t="s">
        <v>71</v>
      </c>
      <c r="K22" s="54" t="s">
        <v>358</v>
      </c>
      <c r="L22" s="38"/>
      <c r="M22" s="23"/>
    </row>
    <row r="23" spans="1:13" s="22" customFormat="1" ht="225.75" customHeight="1" x14ac:dyDescent="0.2">
      <c r="A23" s="26" t="s">
        <v>163</v>
      </c>
      <c r="B23" s="52" t="s">
        <v>375</v>
      </c>
      <c r="C23" s="25" t="s">
        <v>334</v>
      </c>
      <c r="D23" s="76" t="s">
        <v>335</v>
      </c>
      <c r="E23" s="25">
        <v>1993</v>
      </c>
      <c r="F23" s="25" t="s">
        <v>71</v>
      </c>
      <c r="G23" s="25">
        <v>2100</v>
      </c>
      <c r="H23" s="25">
        <v>2196</v>
      </c>
      <c r="I23" s="25">
        <v>2305</v>
      </c>
      <c r="J23" s="25">
        <v>2420</v>
      </c>
      <c r="K23" s="54" t="s">
        <v>358</v>
      </c>
      <c r="L23" s="38"/>
      <c r="M23" s="23"/>
    </row>
    <row r="24" spans="1:13" s="22" customFormat="1" ht="229.5" customHeight="1" x14ac:dyDescent="0.2">
      <c r="A24" s="29" t="s">
        <v>164</v>
      </c>
      <c r="B24" s="52" t="s">
        <v>376</v>
      </c>
      <c r="C24" s="25" t="s">
        <v>347</v>
      </c>
      <c r="D24" s="25" t="s">
        <v>105</v>
      </c>
      <c r="E24" s="25">
        <v>100</v>
      </c>
      <c r="F24" s="49">
        <v>102</v>
      </c>
      <c r="G24" s="25">
        <v>104</v>
      </c>
      <c r="H24" s="25">
        <v>106</v>
      </c>
      <c r="I24" s="25">
        <v>108</v>
      </c>
      <c r="J24" s="25">
        <v>110</v>
      </c>
      <c r="K24" s="54" t="s">
        <v>360</v>
      </c>
      <c r="L24" s="38"/>
      <c r="M24" s="23"/>
    </row>
    <row r="25" spans="1:13" s="22" customFormat="1" ht="229.5" customHeight="1" x14ac:dyDescent="0.2">
      <c r="A25" s="79" t="s">
        <v>339</v>
      </c>
      <c r="B25" s="80" t="s">
        <v>379</v>
      </c>
      <c r="C25" s="81" t="s">
        <v>377</v>
      </c>
      <c r="D25" s="81" t="s">
        <v>385</v>
      </c>
      <c r="E25" s="61" t="s">
        <v>71</v>
      </c>
      <c r="F25" s="61" t="s">
        <v>71</v>
      </c>
      <c r="G25" s="25">
        <v>117</v>
      </c>
      <c r="H25" s="25">
        <v>115</v>
      </c>
      <c r="I25" s="25">
        <v>110</v>
      </c>
      <c r="J25" s="25">
        <v>108</v>
      </c>
      <c r="K25" s="82" t="s">
        <v>378</v>
      </c>
      <c r="L25" s="38"/>
      <c r="M25" s="23"/>
    </row>
    <row r="26" spans="1:13" s="22" customFormat="1" ht="201.75" customHeight="1" x14ac:dyDescent="0.2">
      <c r="A26" s="29" t="s">
        <v>340</v>
      </c>
      <c r="B26" s="89" t="s">
        <v>381</v>
      </c>
      <c r="C26" s="88" t="s">
        <v>377</v>
      </c>
      <c r="D26" s="88" t="s">
        <v>385</v>
      </c>
      <c r="E26" s="61" t="s">
        <v>71</v>
      </c>
      <c r="F26" s="61" t="s">
        <v>71</v>
      </c>
      <c r="G26" s="25">
        <v>209</v>
      </c>
      <c r="H26" s="25">
        <v>206</v>
      </c>
      <c r="I26" s="25">
        <v>201</v>
      </c>
      <c r="J26" s="25">
        <v>199</v>
      </c>
      <c r="K26" s="87" t="s">
        <v>378</v>
      </c>
      <c r="L26" s="38"/>
      <c r="M26" s="23"/>
    </row>
    <row r="27" spans="1:13" s="22" customFormat="1" ht="64.5" customHeight="1" x14ac:dyDescent="0.2">
      <c r="A27" s="83" t="s">
        <v>380</v>
      </c>
      <c r="B27" s="84" t="s">
        <v>382</v>
      </c>
      <c r="C27" s="91" t="s">
        <v>347</v>
      </c>
      <c r="D27" s="85" t="s">
        <v>105</v>
      </c>
      <c r="E27" s="91">
        <v>60.22</v>
      </c>
      <c r="F27" s="61" t="s">
        <v>71</v>
      </c>
      <c r="G27" s="91">
        <v>100</v>
      </c>
      <c r="H27" s="91">
        <v>100</v>
      </c>
      <c r="I27" s="62">
        <v>100</v>
      </c>
      <c r="J27" s="62">
        <v>100</v>
      </c>
      <c r="K27" s="86" t="s">
        <v>336</v>
      </c>
      <c r="L27" s="38"/>
      <c r="M27" s="23"/>
    </row>
    <row r="28" spans="1:13" s="22" customFormat="1" ht="102" customHeight="1" x14ac:dyDescent="0.2">
      <c r="A28" s="50" t="s">
        <v>383</v>
      </c>
      <c r="B28" s="65" t="s">
        <v>384</v>
      </c>
      <c r="C28" s="81" t="s">
        <v>113</v>
      </c>
      <c r="D28" s="81" t="s">
        <v>162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93" t="s">
        <v>361</v>
      </c>
      <c r="L28" s="38"/>
      <c r="M28" s="23"/>
    </row>
    <row r="29" spans="1:13" s="22" customFormat="1" ht="102" customHeight="1" x14ac:dyDescent="0.2">
      <c r="A29" s="50" t="s">
        <v>386</v>
      </c>
      <c r="B29" s="92" t="s">
        <v>387</v>
      </c>
      <c r="C29" s="90" t="s">
        <v>390</v>
      </c>
      <c r="D29" s="90" t="s">
        <v>105</v>
      </c>
      <c r="E29" s="90">
        <v>76.569999999999993</v>
      </c>
      <c r="F29" s="90">
        <v>81.44</v>
      </c>
      <c r="G29" s="90">
        <v>90</v>
      </c>
      <c r="H29" s="90">
        <v>100</v>
      </c>
      <c r="I29" s="90">
        <v>100</v>
      </c>
      <c r="J29" s="90">
        <v>100</v>
      </c>
      <c r="K29" s="95" t="s">
        <v>391</v>
      </c>
      <c r="L29" s="96"/>
      <c r="M29" s="23"/>
    </row>
    <row r="30" spans="1:13" s="22" customFormat="1" ht="178.5" customHeight="1" x14ac:dyDescent="0.2">
      <c r="A30" s="50" t="s">
        <v>388</v>
      </c>
      <c r="B30" s="66" t="s">
        <v>389</v>
      </c>
      <c r="C30" s="91" t="s">
        <v>347</v>
      </c>
      <c r="D30" s="91" t="s">
        <v>105</v>
      </c>
      <c r="E30" s="91">
        <v>0</v>
      </c>
      <c r="F30" s="91">
        <v>100</v>
      </c>
      <c r="G30" s="91">
        <v>100</v>
      </c>
      <c r="H30" s="91">
        <v>100</v>
      </c>
      <c r="I30" s="91">
        <v>100</v>
      </c>
      <c r="J30" s="91">
        <v>100</v>
      </c>
      <c r="K30" s="86" t="s">
        <v>361</v>
      </c>
      <c r="L30" s="38"/>
      <c r="M30" s="23"/>
    </row>
    <row r="31" spans="1:13" s="33" customFormat="1" ht="36" customHeight="1" x14ac:dyDescent="0.2">
      <c r="A31" s="25" t="s">
        <v>20</v>
      </c>
      <c r="B31" s="115" t="s">
        <v>323</v>
      </c>
      <c r="C31" s="118"/>
      <c r="D31" s="118"/>
      <c r="E31" s="118"/>
      <c r="F31" s="118"/>
      <c r="G31" s="118"/>
      <c r="H31" s="118"/>
      <c r="I31" s="118"/>
      <c r="J31" s="118"/>
      <c r="K31" s="119"/>
      <c r="L31" s="38"/>
      <c r="M31" s="23"/>
    </row>
    <row r="32" spans="1:13" s="33" customFormat="1" ht="369" customHeight="1" x14ac:dyDescent="0.2">
      <c r="A32" s="26" t="s">
        <v>30</v>
      </c>
      <c r="B32" s="51" t="s">
        <v>424</v>
      </c>
      <c r="C32" s="29" t="s">
        <v>425</v>
      </c>
      <c r="D32" s="25" t="s">
        <v>60</v>
      </c>
      <c r="E32" s="49" t="s">
        <v>71</v>
      </c>
      <c r="F32" s="49" t="s">
        <v>71</v>
      </c>
      <c r="G32" s="25">
        <v>12.5</v>
      </c>
      <c r="H32" s="25">
        <v>23</v>
      </c>
      <c r="I32" s="25">
        <v>28</v>
      </c>
      <c r="J32" s="25">
        <v>31.5</v>
      </c>
      <c r="K32" s="54" t="s">
        <v>362</v>
      </c>
      <c r="L32" s="38"/>
      <c r="M32" s="23"/>
    </row>
    <row r="33" spans="1:15" s="33" customFormat="1" ht="219.75" customHeight="1" x14ac:dyDescent="0.2">
      <c r="A33" s="26" t="s">
        <v>29</v>
      </c>
      <c r="B33" s="51" t="s">
        <v>426</v>
      </c>
      <c r="C33" s="29" t="s">
        <v>427</v>
      </c>
      <c r="D33" s="25" t="s">
        <v>60</v>
      </c>
      <c r="E33" s="49" t="s">
        <v>71</v>
      </c>
      <c r="F33" s="49" t="s">
        <v>71</v>
      </c>
      <c r="G33" s="25">
        <v>18</v>
      </c>
      <c r="H33" s="25">
        <v>22</v>
      </c>
      <c r="I33" s="25">
        <v>24</v>
      </c>
      <c r="J33" s="25">
        <v>26</v>
      </c>
      <c r="K33" s="56" t="s">
        <v>363</v>
      </c>
      <c r="L33" s="23"/>
      <c r="M33" s="23"/>
    </row>
    <row r="34" spans="1:15" s="33" customFormat="1" ht="329.25" customHeight="1" x14ac:dyDescent="0.2">
      <c r="A34" s="26" t="s">
        <v>18</v>
      </c>
      <c r="B34" s="51" t="s">
        <v>429</v>
      </c>
      <c r="C34" s="29" t="s">
        <v>428</v>
      </c>
      <c r="D34" s="25" t="s">
        <v>60</v>
      </c>
      <c r="E34" s="25">
        <v>85</v>
      </c>
      <c r="F34" s="25">
        <v>82.5</v>
      </c>
      <c r="G34" s="25">
        <v>80</v>
      </c>
      <c r="H34" s="25">
        <v>77.5</v>
      </c>
      <c r="I34" s="25">
        <v>75</v>
      </c>
      <c r="J34" s="25">
        <v>72.5</v>
      </c>
      <c r="K34" s="54" t="s">
        <v>348</v>
      </c>
      <c r="L34" s="23"/>
      <c r="M34" s="23"/>
    </row>
    <row r="35" spans="1:15" s="33" customFormat="1" ht="409.5" customHeight="1" x14ac:dyDescent="0.2">
      <c r="A35" s="26" t="s">
        <v>17</v>
      </c>
      <c r="B35" s="51" t="s">
        <v>430</v>
      </c>
      <c r="C35" s="94" t="s">
        <v>431</v>
      </c>
      <c r="D35" s="25" t="s">
        <v>60</v>
      </c>
      <c r="E35" s="25">
        <v>70</v>
      </c>
      <c r="F35" s="25">
        <v>75</v>
      </c>
      <c r="G35" s="49" t="s">
        <v>71</v>
      </c>
      <c r="H35" s="49" t="s">
        <v>71</v>
      </c>
      <c r="I35" s="49" t="s">
        <v>71</v>
      </c>
      <c r="J35" s="49" t="s">
        <v>71</v>
      </c>
      <c r="K35" s="54" t="s">
        <v>362</v>
      </c>
      <c r="L35" s="23"/>
      <c r="M35" s="23"/>
    </row>
    <row r="36" spans="1:15" s="33" customFormat="1" ht="175.5" customHeight="1" x14ac:dyDescent="0.2">
      <c r="A36" s="26" t="s">
        <v>167</v>
      </c>
      <c r="B36" s="52" t="s">
        <v>432</v>
      </c>
      <c r="C36" s="29" t="s">
        <v>433</v>
      </c>
      <c r="D36" s="25" t="s">
        <v>60</v>
      </c>
      <c r="E36" s="27">
        <v>64</v>
      </c>
      <c r="F36" s="25">
        <v>66</v>
      </c>
      <c r="G36" s="49" t="s">
        <v>71</v>
      </c>
      <c r="H36" s="49" t="s">
        <v>71</v>
      </c>
      <c r="I36" s="49" t="s">
        <v>71</v>
      </c>
      <c r="J36" s="49" t="s">
        <v>71</v>
      </c>
      <c r="K36" s="56" t="s">
        <v>363</v>
      </c>
      <c r="L36" s="23"/>
      <c r="M36" s="23"/>
    </row>
    <row r="37" spans="1:15" s="7" customFormat="1" ht="170.25" customHeight="1" x14ac:dyDescent="0.2">
      <c r="A37" s="26" t="s">
        <v>434</v>
      </c>
      <c r="B37" s="51" t="s">
        <v>435</v>
      </c>
      <c r="C37" s="29" t="s">
        <v>115</v>
      </c>
      <c r="D37" s="25" t="s">
        <v>60</v>
      </c>
      <c r="E37" s="49">
        <v>0</v>
      </c>
      <c r="F37" s="49">
        <v>100</v>
      </c>
      <c r="G37" s="49" t="s">
        <v>71</v>
      </c>
      <c r="H37" s="49" t="s">
        <v>71</v>
      </c>
      <c r="I37" s="49" t="s">
        <v>71</v>
      </c>
      <c r="J37" s="49" t="s">
        <v>71</v>
      </c>
      <c r="K37" s="56" t="s">
        <v>351</v>
      </c>
      <c r="L37" s="39"/>
      <c r="M37" s="39"/>
    </row>
    <row r="38" spans="1:15" s="33" customFormat="1" ht="38.25" customHeight="1" x14ac:dyDescent="0.2">
      <c r="A38" s="28" t="s">
        <v>76</v>
      </c>
      <c r="B38" s="112" t="s">
        <v>326</v>
      </c>
      <c r="C38" s="113"/>
      <c r="D38" s="113"/>
      <c r="E38" s="113"/>
      <c r="F38" s="113"/>
      <c r="G38" s="113"/>
      <c r="H38" s="113"/>
      <c r="I38" s="113"/>
      <c r="J38" s="113"/>
      <c r="K38" s="114"/>
      <c r="L38" s="23"/>
      <c r="M38" s="23"/>
    </row>
    <row r="39" spans="1:15" s="33" customFormat="1" ht="305.25" customHeight="1" x14ac:dyDescent="0.2">
      <c r="A39" s="29" t="s">
        <v>15</v>
      </c>
      <c r="B39" s="51" t="s">
        <v>349</v>
      </c>
      <c r="C39" s="29" t="s">
        <v>116</v>
      </c>
      <c r="D39" s="25" t="s">
        <v>60</v>
      </c>
      <c r="E39" s="25">
        <v>95</v>
      </c>
      <c r="F39" s="25">
        <v>97</v>
      </c>
      <c r="G39" s="25">
        <v>98</v>
      </c>
      <c r="H39" s="25">
        <v>99</v>
      </c>
      <c r="I39" s="25">
        <v>100</v>
      </c>
      <c r="J39" s="49" t="s">
        <v>71</v>
      </c>
      <c r="K39" s="56" t="s">
        <v>364</v>
      </c>
      <c r="L39" s="38"/>
      <c r="M39" s="23"/>
    </row>
    <row r="40" spans="1:15" s="7" customFormat="1" ht="41.25" customHeight="1" x14ac:dyDescent="0.2">
      <c r="A40" s="25" t="s">
        <v>14</v>
      </c>
      <c r="B40" s="112" t="s">
        <v>324</v>
      </c>
      <c r="C40" s="113"/>
      <c r="D40" s="113"/>
      <c r="E40" s="113"/>
      <c r="F40" s="113"/>
      <c r="G40" s="113"/>
      <c r="H40" s="113"/>
      <c r="I40" s="113"/>
      <c r="J40" s="113"/>
      <c r="K40" s="114"/>
      <c r="L40" s="39"/>
      <c r="M40" s="39"/>
      <c r="O40" s="7">
        <v>76799</v>
      </c>
    </row>
    <row r="41" spans="1:15" s="33" customFormat="1" ht="162.75" customHeight="1" x14ac:dyDescent="0.2">
      <c r="A41" s="29" t="s">
        <v>13</v>
      </c>
      <c r="B41" s="51" t="s">
        <v>350</v>
      </c>
      <c r="C41" s="29" t="s">
        <v>117</v>
      </c>
      <c r="D41" s="30" t="s">
        <v>60</v>
      </c>
      <c r="E41" s="25">
        <v>57</v>
      </c>
      <c r="F41" s="25">
        <v>59</v>
      </c>
      <c r="G41" s="25">
        <v>17</v>
      </c>
      <c r="H41" s="25">
        <v>18.5</v>
      </c>
      <c r="I41" s="25">
        <v>19.5</v>
      </c>
      <c r="J41" s="25">
        <v>20</v>
      </c>
      <c r="K41" s="56" t="s">
        <v>365</v>
      </c>
      <c r="L41" s="38"/>
      <c r="M41" s="23"/>
    </row>
    <row r="42" spans="1:15" s="33" customFormat="1" ht="33" customHeight="1" x14ac:dyDescent="0.2">
      <c r="A42" s="32" t="s">
        <v>12</v>
      </c>
      <c r="B42" s="115" t="s">
        <v>325</v>
      </c>
      <c r="C42" s="116"/>
      <c r="D42" s="116"/>
      <c r="E42" s="116"/>
      <c r="F42" s="116"/>
      <c r="G42" s="116"/>
      <c r="H42" s="116"/>
      <c r="I42" s="116"/>
      <c r="J42" s="116"/>
      <c r="K42" s="117"/>
      <c r="L42" s="38"/>
      <c r="M42" s="23"/>
    </row>
    <row r="43" spans="1:15" s="33" customFormat="1" ht="159" customHeight="1" x14ac:dyDescent="0.2">
      <c r="A43" s="31" t="s">
        <v>11</v>
      </c>
      <c r="B43" s="52" t="s">
        <v>436</v>
      </c>
      <c r="C43" s="29" t="s">
        <v>437</v>
      </c>
      <c r="D43" s="30" t="s">
        <v>60</v>
      </c>
      <c r="E43" s="49" t="s">
        <v>71</v>
      </c>
      <c r="F43" s="49" t="s">
        <v>71</v>
      </c>
      <c r="G43" s="25">
        <v>3</v>
      </c>
      <c r="H43" s="25">
        <v>4</v>
      </c>
      <c r="I43" s="25">
        <v>5</v>
      </c>
      <c r="J43" s="25">
        <v>6</v>
      </c>
      <c r="K43" s="54" t="s">
        <v>366</v>
      </c>
      <c r="L43" s="38"/>
      <c r="M43" s="23"/>
    </row>
    <row r="44" spans="1:15" s="33" customFormat="1" ht="165.75" customHeight="1" x14ac:dyDescent="0.2">
      <c r="A44" s="26" t="s">
        <v>10</v>
      </c>
      <c r="B44" s="51" t="s">
        <v>438</v>
      </c>
      <c r="C44" s="29" t="s">
        <v>439</v>
      </c>
      <c r="D44" s="25" t="s">
        <v>60</v>
      </c>
      <c r="E44" s="25">
        <v>30</v>
      </c>
      <c r="F44" s="25">
        <v>10</v>
      </c>
      <c r="G44" s="25">
        <v>12</v>
      </c>
      <c r="H44" s="25">
        <v>14</v>
      </c>
      <c r="I44" s="25">
        <v>16</v>
      </c>
      <c r="J44" s="25">
        <v>18</v>
      </c>
      <c r="K44" s="55" t="s">
        <v>367</v>
      </c>
      <c r="L44" s="38"/>
      <c r="M44" s="23"/>
    </row>
    <row r="45" spans="1:15" s="33" customFormat="1" ht="155.25" customHeight="1" x14ac:dyDescent="0.2">
      <c r="A45" s="31" t="s">
        <v>440</v>
      </c>
      <c r="B45" s="52" t="s">
        <v>441</v>
      </c>
      <c r="C45" s="29" t="s">
        <v>118</v>
      </c>
      <c r="D45" s="30" t="s">
        <v>60</v>
      </c>
      <c r="E45" s="25">
        <v>35</v>
      </c>
      <c r="F45" s="25">
        <v>40</v>
      </c>
      <c r="G45" s="49" t="s">
        <v>71</v>
      </c>
      <c r="H45" s="49" t="s">
        <v>71</v>
      </c>
      <c r="I45" s="49" t="s">
        <v>71</v>
      </c>
      <c r="J45" s="49" t="s">
        <v>71</v>
      </c>
      <c r="K45" s="54" t="s">
        <v>366</v>
      </c>
      <c r="L45" s="23"/>
      <c r="M45" s="23"/>
    </row>
    <row r="56" spans="1:25" s="19" customFormat="1" x14ac:dyDescent="0.2">
      <c r="D56" s="20"/>
      <c r="E56" s="20"/>
      <c r="F56" s="20"/>
      <c r="G56" s="20"/>
      <c r="H56" s="20"/>
      <c r="I56" s="20"/>
      <c r="J56" s="20"/>
      <c r="K56" s="20"/>
      <c r="L56" s="20"/>
      <c r="M56" s="21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s="19" customFormat="1" x14ac:dyDescent="0.2">
      <c r="D57" s="20"/>
      <c r="E57" s="20"/>
      <c r="F57" s="20"/>
      <c r="G57" s="20"/>
      <c r="H57" s="20"/>
      <c r="I57" s="20"/>
      <c r="J57" s="20"/>
      <c r="K57" s="20"/>
      <c r="L57" s="20"/>
      <c r="M57" s="21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s="19" customFormat="1" x14ac:dyDescent="0.2">
      <c r="D58" s="20"/>
      <c r="E58" s="20"/>
      <c r="F58" s="20"/>
      <c r="G58" s="20"/>
      <c r="H58" s="20"/>
      <c r="I58" s="20"/>
      <c r="J58" s="20"/>
      <c r="K58" s="20"/>
      <c r="L58" s="20"/>
      <c r="M58" s="21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s="19" customFormat="1" x14ac:dyDescent="0.2">
      <c r="D59" s="20"/>
      <c r="E59" s="20"/>
      <c r="F59" s="20"/>
      <c r="G59" s="20"/>
      <c r="H59" s="20"/>
      <c r="I59" s="20"/>
      <c r="J59" s="20"/>
      <c r="K59" s="20"/>
      <c r="L59" s="20"/>
      <c r="M59" s="21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s="19" customFormat="1" x14ac:dyDescent="0.2">
      <c r="D60" s="20"/>
      <c r="E60" s="20"/>
      <c r="F60" s="20"/>
      <c r="G60" s="20"/>
      <c r="H60" s="20"/>
      <c r="I60" s="20"/>
      <c r="J60" s="20"/>
      <c r="K60" s="20"/>
      <c r="L60" s="20"/>
      <c r="M60" s="21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s="19" customFormat="1" x14ac:dyDescent="0.2">
      <c r="D61" s="20"/>
      <c r="E61" s="20"/>
      <c r="F61" s="20"/>
      <c r="G61" s="20"/>
      <c r="H61" s="20"/>
      <c r="I61" s="20"/>
      <c r="J61" s="20"/>
      <c r="K61" s="20"/>
      <c r="L61" s="20"/>
      <c r="M61" s="21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s="19" customFormat="1" x14ac:dyDescent="0.2">
      <c r="A62" s="2"/>
      <c r="B62" s="2"/>
      <c r="C62" s="2"/>
      <c r="D62" s="34"/>
      <c r="E62" s="34"/>
      <c r="F62" s="20"/>
      <c r="G62" s="20"/>
      <c r="H62" s="34"/>
      <c r="I62" s="34"/>
      <c r="J62" s="34"/>
      <c r="K62" s="34"/>
      <c r="L62" s="20"/>
      <c r="M62" s="21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</sheetData>
  <mergeCells count="16">
    <mergeCell ref="I1:K1"/>
    <mergeCell ref="I2:K2"/>
    <mergeCell ref="B38:K38"/>
    <mergeCell ref="B40:K40"/>
    <mergeCell ref="B42:K42"/>
    <mergeCell ref="B31:K31"/>
    <mergeCell ref="A3:J3"/>
    <mergeCell ref="A4:J4"/>
    <mergeCell ref="A5:J5"/>
    <mergeCell ref="F6:K6"/>
    <mergeCell ref="B9:K9"/>
    <mergeCell ref="A6:A7"/>
    <mergeCell ref="B6:B7"/>
    <mergeCell ref="C6:C7"/>
    <mergeCell ref="D6:D7"/>
    <mergeCell ref="E6:E7"/>
  </mergeCells>
  <printOptions horizontalCentered="1" verticalCentered="1"/>
  <pageMargins left="0.35433070866141736" right="0.35433070866141736" top="0.19685039370078741" bottom="0.19685039370078741" header="0" footer="0"/>
  <pageSetup paperSize="9" scale="80" fitToHeight="0" orientation="landscape" r:id="rId1"/>
  <headerFooter alignWithMargins="0"/>
  <rowBreaks count="14" manualBreakCount="14">
    <brk id="10" max="10" man="1"/>
    <brk id="14" max="10" man="1"/>
    <brk id="16" max="10" man="1"/>
    <brk id="18" max="10" man="1"/>
    <brk id="20" max="10" man="1"/>
    <brk id="22" max="10" man="1"/>
    <brk id="24" max="10" man="1"/>
    <brk id="26" max="10" man="1"/>
    <brk id="30" max="10" man="1"/>
    <brk id="32" max="10" man="1"/>
    <brk id="34" max="10" man="1"/>
    <brk id="35" max="10" man="1"/>
    <brk id="37" max="10" man="1"/>
    <brk id="41" max="10" man="1"/>
  </rowBreaks>
  <colBreaks count="1" manualBreakCount="1">
    <brk id="5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22"/>
  <sheetViews>
    <sheetView view="pageBreakPreview" zoomScaleNormal="100" zoomScaleSheetLayoutView="100" workbookViewId="0">
      <selection activeCell="A3" sqref="A3:F3"/>
    </sheetView>
  </sheetViews>
  <sheetFormatPr defaultRowHeight="12.75" x14ac:dyDescent="0.2"/>
  <cols>
    <col min="1" max="1" width="28.28515625" style="1" customWidth="1"/>
    <col min="2" max="2" width="19.85546875" style="1" customWidth="1"/>
    <col min="3" max="3" width="25.5703125" style="1" customWidth="1"/>
    <col min="4" max="4" width="17" style="1" customWidth="1"/>
    <col min="5" max="5" width="28.5703125" style="1" customWidth="1"/>
    <col min="6" max="6" width="32.42578125" style="1" customWidth="1"/>
    <col min="7" max="7" width="9.5703125" style="1" bestFit="1" customWidth="1"/>
    <col min="8" max="256" width="9.140625" style="1"/>
    <col min="257" max="257" width="28.28515625" style="1" customWidth="1"/>
    <col min="258" max="258" width="19.85546875" style="1" customWidth="1"/>
    <col min="259" max="259" width="25.5703125" style="1" customWidth="1"/>
    <col min="260" max="260" width="17" style="1" customWidth="1"/>
    <col min="261" max="261" width="28.5703125" style="1" customWidth="1"/>
    <col min="262" max="262" width="32.42578125" style="1" customWidth="1"/>
    <col min="263" max="512" width="9.140625" style="1"/>
    <col min="513" max="513" width="28.28515625" style="1" customWidth="1"/>
    <col min="514" max="514" width="19.85546875" style="1" customWidth="1"/>
    <col min="515" max="515" width="25.5703125" style="1" customWidth="1"/>
    <col min="516" max="516" width="17" style="1" customWidth="1"/>
    <col min="517" max="517" width="28.5703125" style="1" customWidth="1"/>
    <col min="518" max="518" width="32.42578125" style="1" customWidth="1"/>
    <col min="519" max="768" width="9.140625" style="1"/>
    <col min="769" max="769" width="28.28515625" style="1" customWidth="1"/>
    <col min="770" max="770" width="19.85546875" style="1" customWidth="1"/>
    <col min="771" max="771" width="25.5703125" style="1" customWidth="1"/>
    <col min="772" max="772" width="17" style="1" customWidth="1"/>
    <col min="773" max="773" width="28.5703125" style="1" customWidth="1"/>
    <col min="774" max="774" width="32.42578125" style="1" customWidth="1"/>
    <col min="775" max="1024" width="9.140625" style="1"/>
    <col min="1025" max="1025" width="28.28515625" style="1" customWidth="1"/>
    <col min="1026" max="1026" width="19.85546875" style="1" customWidth="1"/>
    <col min="1027" max="1027" width="25.5703125" style="1" customWidth="1"/>
    <col min="1028" max="1028" width="17" style="1" customWidth="1"/>
    <col min="1029" max="1029" width="28.5703125" style="1" customWidth="1"/>
    <col min="1030" max="1030" width="32.42578125" style="1" customWidth="1"/>
    <col min="1031" max="1280" width="9.140625" style="1"/>
    <col min="1281" max="1281" width="28.28515625" style="1" customWidth="1"/>
    <col min="1282" max="1282" width="19.85546875" style="1" customWidth="1"/>
    <col min="1283" max="1283" width="25.5703125" style="1" customWidth="1"/>
    <col min="1284" max="1284" width="17" style="1" customWidth="1"/>
    <col min="1285" max="1285" width="28.5703125" style="1" customWidth="1"/>
    <col min="1286" max="1286" width="32.42578125" style="1" customWidth="1"/>
    <col min="1287" max="1536" width="9.140625" style="1"/>
    <col min="1537" max="1537" width="28.28515625" style="1" customWidth="1"/>
    <col min="1538" max="1538" width="19.85546875" style="1" customWidth="1"/>
    <col min="1539" max="1539" width="25.5703125" style="1" customWidth="1"/>
    <col min="1540" max="1540" width="17" style="1" customWidth="1"/>
    <col min="1541" max="1541" width="28.5703125" style="1" customWidth="1"/>
    <col min="1542" max="1542" width="32.42578125" style="1" customWidth="1"/>
    <col min="1543" max="1792" width="9.140625" style="1"/>
    <col min="1793" max="1793" width="28.28515625" style="1" customWidth="1"/>
    <col min="1794" max="1794" width="19.85546875" style="1" customWidth="1"/>
    <col min="1795" max="1795" width="25.5703125" style="1" customWidth="1"/>
    <col min="1796" max="1796" width="17" style="1" customWidth="1"/>
    <col min="1797" max="1797" width="28.5703125" style="1" customWidth="1"/>
    <col min="1798" max="1798" width="32.42578125" style="1" customWidth="1"/>
    <col min="1799" max="2048" width="9.140625" style="1"/>
    <col min="2049" max="2049" width="28.28515625" style="1" customWidth="1"/>
    <col min="2050" max="2050" width="19.85546875" style="1" customWidth="1"/>
    <col min="2051" max="2051" width="25.5703125" style="1" customWidth="1"/>
    <col min="2052" max="2052" width="17" style="1" customWidth="1"/>
    <col min="2053" max="2053" width="28.5703125" style="1" customWidth="1"/>
    <col min="2054" max="2054" width="32.42578125" style="1" customWidth="1"/>
    <col min="2055" max="2304" width="9.140625" style="1"/>
    <col min="2305" max="2305" width="28.28515625" style="1" customWidth="1"/>
    <col min="2306" max="2306" width="19.85546875" style="1" customWidth="1"/>
    <col min="2307" max="2307" width="25.5703125" style="1" customWidth="1"/>
    <col min="2308" max="2308" width="17" style="1" customWidth="1"/>
    <col min="2309" max="2309" width="28.5703125" style="1" customWidth="1"/>
    <col min="2310" max="2310" width="32.42578125" style="1" customWidth="1"/>
    <col min="2311" max="2560" width="9.140625" style="1"/>
    <col min="2561" max="2561" width="28.28515625" style="1" customWidth="1"/>
    <col min="2562" max="2562" width="19.85546875" style="1" customWidth="1"/>
    <col min="2563" max="2563" width="25.5703125" style="1" customWidth="1"/>
    <col min="2564" max="2564" width="17" style="1" customWidth="1"/>
    <col min="2565" max="2565" width="28.5703125" style="1" customWidth="1"/>
    <col min="2566" max="2566" width="32.42578125" style="1" customWidth="1"/>
    <col min="2567" max="2816" width="9.140625" style="1"/>
    <col min="2817" max="2817" width="28.28515625" style="1" customWidth="1"/>
    <col min="2818" max="2818" width="19.85546875" style="1" customWidth="1"/>
    <col min="2819" max="2819" width="25.5703125" style="1" customWidth="1"/>
    <col min="2820" max="2820" width="17" style="1" customWidth="1"/>
    <col min="2821" max="2821" width="28.5703125" style="1" customWidth="1"/>
    <col min="2822" max="2822" width="32.42578125" style="1" customWidth="1"/>
    <col min="2823" max="3072" width="9.140625" style="1"/>
    <col min="3073" max="3073" width="28.28515625" style="1" customWidth="1"/>
    <col min="3074" max="3074" width="19.85546875" style="1" customWidth="1"/>
    <col min="3075" max="3075" width="25.5703125" style="1" customWidth="1"/>
    <col min="3076" max="3076" width="17" style="1" customWidth="1"/>
    <col min="3077" max="3077" width="28.5703125" style="1" customWidth="1"/>
    <col min="3078" max="3078" width="32.42578125" style="1" customWidth="1"/>
    <col min="3079" max="3328" width="9.140625" style="1"/>
    <col min="3329" max="3329" width="28.28515625" style="1" customWidth="1"/>
    <col min="3330" max="3330" width="19.85546875" style="1" customWidth="1"/>
    <col min="3331" max="3331" width="25.5703125" style="1" customWidth="1"/>
    <col min="3332" max="3332" width="17" style="1" customWidth="1"/>
    <col min="3333" max="3333" width="28.5703125" style="1" customWidth="1"/>
    <col min="3334" max="3334" width="32.42578125" style="1" customWidth="1"/>
    <col min="3335" max="3584" width="9.140625" style="1"/>
    <col min="3585" max="3585" width="28.28515625" style="1" customWidth="1"/>
    <col min="3586" max="3586" width="19.85546875" style="1" customWidth="1"/>
    <col min="3587" max="3587" width="25.5703125" style="1" customWidth="1"/>
    <col min="3588" max="3588" width="17" style="1" customWidth="1"/>
    <col min="3589" max="3589" width="28.5703125" style="1" customWidth="1"/>
    <col min="3590" max="3590" width="32.42578125" style="1" customWidth="1"/>
    <col min="3591" max="3840" width="9.140625" style="1"/>
    <col min="3841" max="3841" width="28.28515625" style="1" customWidth="1"/>
    <col min="3842" max="3842" width="19.85546875" style="1" customWidth="1"/>
    <col min="3843" max="3843" width="25.5703125" style="1" customWidth="1"/>
    <col min="3844" max="3844" width="17" style="1" customWidth="1"/>
    <col min="3845" max="3845" width="28.5703125" style="1" customWidth="1"/>
    <col min="3846" max="3846" width="32.42578125" style="1" customWidth="1"/>
    <col min="3847" max="4096" width="9.140625" style="1"/>
    <col min="4097" max="4097" width="28.28515625" style="1" customWidth="1"/>
    <col min="4098" max="4098" width="19.85546875" style="1" customWidth="1"/>
    <col min="4099" max="4099" width="25.5703125" style="1" customWidth="1"/>
    <col min="4100" max="4100" width="17" style="1" customWidth="1"/>
    <col min="4101" max="4101" width="28.5703125" style="1" customWidth="1"/>
    <col min="4102" max="4102" width="32.42578125" style="1" customWidth="1"/>
    <col min="4103" max="4352" width="9.140625" style="1"/>
    <col min="4353" max="4353" width="28.28515625" style="1" customWidth="1"/>
    <col min="4354" max="4354" width="19.85546875" style="1" customWidth="1"/>
    <col min="4355" max="4355" width="25.5703125" style="1" customWidth="1"/>
    <col min="4356" max="4356" width="17" style="1" customWidth="1"/>
    <col min="4357" max="4357" width="28.5703125" style="1" customWidth="1"/>
    <col min="4358" max="4358" width="32.42578125" style="1" customWidth="1"/>
    <col min="4359" max="4608" width="9.140625" style="1"/>
    <col min="4609" max="4609" width="28.28515625" style="1" customWidth="1"/>
    <col min="4610" max="4610" width="19.85546875" style="1" customWidth="1"/>
    <col min="4611" max="4611" width="25.5703125" style="1" customWidth="1"/>
    <col min="4612" max="4612" width="17" style="1" customWidth="1"/>
    <col min="4613" max="4613" width="28.5703125" style="1" customWidth="1"/>
    <col min="4614" max="4614" width="32.42578125" style="1" customWidth="1"/>
    <col min="4615" max="4864" width="9.140625" style="1"/>
    <col min="4865" max="4865" width="28.28515625" style="1" customWidth="1"/>
    <col min="4866" max="4866" width="19.85546875" style="1" customWidth="1"/>
    <col min="4867" max="4867" width="25.5703125" style="1" customWidth="1"/>
    <col min="4868" max="4868" width="17" style="1" customWidth="1"/>
    <col min="4869" max="4869" width="28.5703125" style="1" customWidth="1"/>
    <col min="4870" max="4870" width="32.42578125" style="1" customWidth="1"/>
    <col min="4871" max="5120" width="9.140625" style="1"/>
    <col min="5121" max="5121" width="28.28515625" style="1" customWidth="1"/>
    <col min="5122" max="5122" width="19.85546875" style="1" customWidth="1"/>
    <col min="5123" max="5123" width="25.5703125" style="1" customWidth="1"/>
    <col min="5124" max="5124" width="17" style="1" customWidth="1"/>
    <col min="5125" max="5125" width="28.5703125" style="1" customWidth="1"/>
    <col min="5126" max="5126" width="32.42578125" style="1" customWidth="1"/>
    <col min="5127" max="5376" width="9.140625" style="1"/>
    <col min="5377" max="5377" width="28.28515625" style="1" customWidth="1"/>
    <col min="5378" max="5378" width="19.85546875" style="1" customWidth="1"/>
    <col min="5379" max="5379" width="25.5703125" style="1" customWidth="1"/>
    <col min="5380" max="5380" width="17" style="1" customWidth="1"/>
    <col min="5381" max="5381" width="28.5703125" style="1" customWidth="1"/>
    <col min="5382" max="5382" width="32.42578125" style="1" customWidth="1"/>
    <col min="5383" max="5632" width="9.140625" style="1"/>
    <col min="5633" max="5633" width="28.28515625" style="1" customWidth="1"/>
    <col min="5634" max="5634" width="19.85546875" style="1" customWidth="1"/>
    <col min="5635" max="5635" width="25.5703125" style="1" customWidth="1"/>
    <col min="5636" max="5636" width="17" style="1" customWidth="1"/>
    <col min="5637" max="5637" width="28.5703125" style="1" customWidth="1"/>
    <col min="5638" max="5638" width="32.42578125" style="1" customWidth="1"/>
    <col min="5639" max="5888" width="9.140625" style="1"/>
    <col min="5889" max="5889" width="28.28515625" style="1" customWidth="1"/>
    <col min="5890" max="5890" width="19.85546875" style="1" customWidth="1"/>
    <col min="5891" max="5891" width="25.5703125" style="1" customWidth="1"/>
    <col min="5892" max="5892" width="17" style="1" customWidth="1"/>
    <col min="5893" max="5893" width="28.5703125" style="1" customWidth="1"/>
    <col min="5894" max="5894" width="32.42578125" style="1" customWidth="1"/>
    <col min="5895" max="6144" width="9.140625" style="1"/>
    <col min="6145" max="6145" width="28.28515625" style="1" customWidth="1"/>
    <col min="6146" max="6146" width="19.85546875" style="1" customWidth="1"/>
    <col min="6147" max="6147" width="25.5703125" style="1" customWidth="1"/>
    <col min="6148" max="6148" width="17" style="1" customWidth="1"/>
    <col min="6149" max="6149" width="28.5703125" style="1" customWidth="1"/>
    <col min="6150" max="6150" width="32.42578125" style="1" customWidth="1"/>
    <col min="6151" max="6400" width="9.140625" style="1"/>
    <col min="6401" max="6401" width="28.28515625" style="1" customWidth="1"/>
    <col min="6402" max="6402" width="19.85546875" style="1" customWidth="1"/>
    <col min="6403" max="6403" width="25.5703125" style="1" customWidth="1"/>
    <col min="6404" max="6404" width="17" style="1" customWidth="1"/>
    <col min="6405" max="6405" width="28.5703125" style="1" customWidth="1"/>
    <col min="6406" max="6406" width="32.42578125" style="1" customWidth="1"/>
    <col min="6407" max="6656" width="9.140625" style="1"/>
    <col min="6657" max="6657" width="28.28515625" style="1" customWidth="1"/>
    <col min="6658" max="6658" width="19.85546875" style="1" customWidth="1"/>
    <col min="6659" max="6659" width="25.5703125" style="1" customWidth="1"/>
    <col min="6660" max="6660" width="17" style="1" customWidth="1"/>
    <col min="6661" max="6661" width="28.5703125" style="1" customWidth="1"/>
    <col min="6662" max="6662" width="32.42578125" style="1" customWidth="1"/>
    <col min="6663" max="6912" width="9.140625" style="1"/>
    <col min="6913" max="6913" width="28.28515625" style="1" customWidth="1"/>
    <col min="6914" max="6914" width="19.85546875" style="1" customWidth="1"/>
    <col min="6915" max="6915" width="25.5703125" style="1" customWidth="1"/>
    <col min="6916" max="6916" width="17" style="1" customWidth="1"/>
    <col min="6917" max="6917" width="28.5703125" style="1" customWidth="1"/>
    <col min="6918" max="6918" width="32.42578125" style="1" customWidth="1"/>
    <col min="6919" max="7168" width="9.140625" style="1"/>
    <col min="7169" max="7169" width="28.28515625" style="1" customWidth="1"/>
    <col min="7170" max="7170" width="19.85546875" style="1" customWidth="1"/>
    <col min="7171" max="7171" width="25.5703125" style="1" customWidth="1"/>
    <col min="7172" max="7172" width="17" style="1" customWidth="1"/>
    <col min="7173" max="7173" width="28.5703125" style="1" customWidth="1"/>
    <col min="7174" max="7174" width="32.42578125" style="1" customWidth="1"/>
    <col min="7175" max="7424" width="9.140625" style="1"/>
    <col min="7425" max="7425" width="28.28515625" style="1" customWidth="1"/>
    <col min="7426" max="7426" width="19.85546875" style="1" customWidth="1"/>
    <col min="7427" max="7427" width="25.5703125" style="1" customWidth="1"/>
    <col min="7428" max="7428" width="17" style="1" customWidth="1"/>
    <col min="7429" max="7429" width="28.5703125" style="1" customWidth="1"/>
    <col min="7430" max="7430" width="32.42578125" style="1" customWidth="1"/>
    <col min="7431" max="7680" width="9.140625" style="1"/>
    <col min="7681" max="7681" width="28.28515625" style="1" customWidth="1"/>
    <col min="7682" max="7682" width="19.85546875" style="1" customWidth="1"/>
    <col min="7683" max="7683" width="25.5703125" style="1" customWidth="1"/>
    <col min="7684" max="7684" width="17" style="1" customWidth="1"/>
    <col min="7685" max="7685" width="28.5703125" style="1" customWidth="1"/>
    <col min="7686" max="7686" width="32.42578125" style="1" customWidth="1"/>
    <col min="7687" max="7936" width="9.140625" style="1"/>
    <col min="7937" max="7937" width="28.28515625" style="1" customWidth="1"/>
    <col min="7938" max="7938" width="19.85546875" style="1" customWidth="1"/>
    <col min="7939" max="7939" width="25.5703125" style="1" customWidth="1"/>
    <col min="7940" max="7940" width="17" style="1" customWidth="1"/>
    <col min="7941" max="7941" width="28.5703125" style="1" customWidth="1"/>
    <col min="7942" max="7942" width="32.42578125" style="1" customWidth="1"/>
    <col min="7943" max="8192" width="9.140625" style="1"/>
    <col min="8193" max="8193" width="28.28515625" style="1" customWidth="1"/>
    <col min="8194" max="8194" width="19.85546875" style="1" customWidth="1"/>
    <col min="8195" max="8195" width="25.5703125" style="1" customWidth="1"/>
    <col min="8196" max="8196" width="17" style="1" customWidth="1"/>
    <col min="8197" max="8197" width="28.5703125" style="1" customWidth="1"/>
    <col min="8198" max="8198" width="32.42578125" style="1" customWidth="1"/>
    <col min="8199" max="8448" width="9.140625" style="1"/>
    <col min="8449" max="8449" width="28.28515625" style="1" customWidth="1"/>
    <col min="8450" max="8450" width="19.85546875" style="1" customWidth="1"/>
    <col min="8451" max="8451" width="25.5703125" style="1" customWidth="1"/>
    <col min="8452" max="8452" width="17" style="1" customWidth="1"/>
    <col min="8453" max="8453" width="28.5703125" style="1" customWidth="1"/>
    <col min="8454" max="8454" width="32.42578125" style="1" customWidth="1"/>
    <col min="8455" max="8704" width="9.140625" style="1"/>
    <col min="8705" max="8705" width="28.28515625" style="1" customWidth="1"/>
    <col min="8706" max="8706" width="19.85546875" style="1" customWidth="1"/>
    <col min="8707" max="8707" width="25.5703125" style="1" customWidth="1"/>
    <col min="8708" max="8708" width="17" style="1" customWidth="1"/>
    <col min="8709" max="8709" width="28.5703125" style="1" customWidth="1"/>
    <col min="8710" max="8710" width="32.42578125" style="1" customWidth="1"/>
    <col min="8711" max="8960" width="9.140625" style="1"/>
    <col min="8961" max="8961" width="28.28515625" style="1" customWidth="1"/>
    <col min="8962" max="8962" width="19.85546875" style="1" customWidth="1"/>
    <col min="8963" max="8963" width="25.5703125" style="1" customWidth="1"/>
    <col min="8964" max="8964" width="17" style="1" customWidth="1"/>
    <col min="8965" max="8965" width="28.5703125" style="1" customWidth="1"/>
    <col min="8966" max="8966" width="32.42578125" style="1" customWidth="1"/>
    <col min="8967" max="9216" width="9.140625" style="1"/>
    <col min="9217" max="9217" width="28.28515625" style="1" customWidth="1"/>
    <col min="9218" max="9218" width="19.85546875" style="1" customWidth="1"/>
    <col min="9219" max="9219" width="25.5703125" style="1" customWidth="1"/>
    <col min="9220" max="9220" width="17" style="1" customWidth="1"/>
    <col min="9221" max="9221" width="28.5703125" style="1" customWidth="1"/>
    <col min="9222" max="9222" width="32.42578125" style="1" customWidth="1"/>
    <col min="9223" max="9472" width="9.140625" style="1"/>
    <col min="9473" max="9473" width="28.28515625" style="1" customWidth="1"/>
    <col min="9474" max="9474" width="19.85546875" style="1" customWidth="1"/>
    <col min="9475" max="9475" width="25.5703125" style="1" customWidth="1"/>
    <col min="9476" max="9476" width="17" style="1" customWidth="1"/>
    <col min="9477" max="9477" width="28.5703125" style="1" customWidth="1"/>
    <col min="9478" max="9478" width="32.42578125" style="1" customWidth="1"/>
    <col min="9479" max="9728" width="9.140625" style="1"/>
    <col min="9729" max="9729" width="28.28515625" style="1" customWidth="1"/>
    <col min="9730" max="9730" width="19.85546875" style="1" customWidth="1"/>
    <col min="9731" max="9731" width="25.5703125" style="1" customWidth="1"/>
    <col min="9732" max="9732" width="17" style="1" customWidth="1"/>
    <col min="9733" max="9733" width="28.5703125" style="1" customWidth="1"/>
    <col min="9734" max="9734" width="32.42578125" style="1" customWidth="1"/>
    <col min="9735" max="9984" width="9.140625" style="1"/>
    <col min="9985" max="9985" width="28.28515625" style="1" customWidth="1"/>
    <col min="9986" max="9986" width="19.85546875" style="1" customWidth="1"/>
    <col min="9987" max="9987" width="25.5703125" style="1" customWidth="1"/>
    <col min="9988" max="9988" width="17" style="1" customWidth="1"/>
    <col min="9989" max="9989" width="28.5703125" style="1" customWidth="1"/>
    <col min="9990" max="9990" width="32.42578125" style="1" customWidth="1"/>
    <col min="9991" max="10240" width="9.140625" style="1"/>
    <col min="10241" max="10241" width="28.28515625" style="1" customWidth="1"/>
    <col min="10242" max="10242" width="19.85546875" style="1" customWidth="1"/>
    <col min="10243" max="10243" width="25.5703125" style="1" customWidth="1"/>
    <col min="10244" max="10244" width="17" style="1" customWidth="1"/>
    <col min="10245" max="10245" width="28.5703125" style="1" customWidth="1"/>
    <col min="10246" max="10246" width="32.42578125" style="1" customWidth="1"/>
    <col min="10247" max="10496" width="9.140625" style="1"/>
    <col min="10497" max="10497" width="28.28515625" style="1" customWidth="1"/>
    <col min="10498" max="10498" width="19.85546875" style="1" customWidth="1"/>
    <col min="10499" max="10499" width="25.5703125" style="1" customWidth="1"/>
    <col min="10500" max="10500" width="17" style="1" customWidth="1"/>
    <col min="10501" max="10501" width="28.5703125" style="1" customWidth="1"/>
    <col min="10502" max="10502" width="32.42578125" style="1" customWidth="1"/>
    <col min="10503" max="10752" width="9.140625" style="1"/>
    <col min="10753" max="10753" width="28.28515625" style="1" customWidth="1"/>
    <col min="10754" max="10754" width="19.85546875" style="1" customWidth="1"/>
    <col min="10755" max="10755" width="25.5703125" style="1" customWidth="1"/>
    <col min="10756" max="10756" width="17" style="1" customWidth="1"/>
    <col min="10757" max="10757" width="28.5703125" style="1" customWidth="1"/>
    <col min="10758" max="10758" width="32.42578125" style="1" customWidth="1"/>
    <col min="10759" max="11008" width="9.140625" style="1"/>
    <col min="11009" max="11009" width="28.28515625" style="1" customWidth="1"/>
    <col min="11010" max="11010" width="19.85546875" style="1" customWidth="1"/>
    <col min="11011" max="11011" width="25.5703125" style="1" customWidth="1"/>
    <col min="11012" max="11012" width="17" style="1" customWidth="1"/>
    <col min="11013" max="11013" width="28.5703125" style="1" customWidth="1"/>
    <col min="11014" max="11014" width="32.42578125" style="1" customWidth="1"/>
    <col min="11015" max="11264" width="9.140625" style="1"/>
    <col min="11265" max="11265" width="28.28515625" style="1" customWidth="1"/>
    <col min="11266" max="11266" width="19.85546875" style="1" customWidth="1"/>
    <col min="11267" max="11267" width="25.5703125" style="1" customWidth="1"/>
    <col min="11268" max="11268" width="17" style="1" customWidth="1"/>
    <col min="11269" max="11269" width="28.5703125" style="1" customWidth="1"/>
    <col min="11270" max="11270" width="32.42578125" style="1" customWidth="1"/>
    <col min="11271" max="11520" width="9.140625" style="1"/>
    <col min="11521" max="11521" width="28.28515625" style="1" customWidth="1"/>
    <col min="11522" max="11522" width="19.85546875" style="1" customWidth="1"/>
    <col min="11523" max="11523" width="25.5703125" style="1" customWidth="1"/>
    <col min="11524" max="11524" width="17" style="1" customWidth="1"/>
    <col min="11525" max="11525" width="28.5703125" style="1" customWidth="1"/>
    <col min="11526" max="11526" width="32.42578125" style="1" customWidth="1"/>
    <col min="11527" max="11776" width="9.140625" style="1"/>
    <col min="11777" max="11777" width="28.28515625" style="1" customWidth="1"/>
    <col min="11778" max="11778" width="19.85546875" style="1" customWidth="1"/>
    <col min="11779" max="11779" width="25.5703125" style="1" customWidth="1"/>
    <col min="11780" max="11780" width="17" style="1" customWidth="1"/>
    <col min="11781" max="11781" width="28.5703125" style="1" customWidth="1"/>
    <col min="11782" max="11782" width="32.42578125" style="1" customWidth="1"/>
    <col min="11783" max="12032" width="9.140625" style="1"/>
    <col min="12033" max="12033" width="28.28515625" style="1" customWidth="1"/>
    <col min="12034" max="12034" width="19.85546875" style="1" customWidth="1"/>
    <col min="12035" max="12035" width="25.5703125" style="1" customWidth="1"/>
    <col min="12036" max="12036" width="17" style="1" customWidth="1"/>
    <col min="12037" max="12037" width="28.5703125" style="1" customWidth="1"/>
    <col min="12038" max="12038" width="32.42578125" style="1" customWidth="1"/>
    <col min="12039" max="12288" width="9.140625" style="1"/>
    <col min="12289" max="12289" width="28.28515625" style="1" customWidth="1"/>
    <col min="12290" max="12290" width="19.85546875" style="1" customWidth="1"/>
    <col min="12291" max="12291" width="25.5703125" style="1" customWidth="1"/>
    <col min="12292" max="12292" width="17" style="1" customWidth="1"/>
    <col min="12293" max="12293" width="28.5703125" style="1" customWidth="1"/>
    <col min="12294" max="12294" width="32.42578125" style="1" customWidth="1"/>
    <col min="12295" max="12544" width="9.140625" style="1"/>
    <col min="12545" max="12545" width="28.28515625" style="1" customWidth="1"/>
    <col min="12546" max="12546" width="19.85546875" style="1" customWidth="1"/>
    <col min="12547" max="12547" width="25.5703125" style="1" customWidth="1"/>
    <col min="12548" max="12548" width="17" style="1" customWidth="1"/>
    <col min="12549" max="12549" width="28.5703125" style="1" customWidth="1"/>
    <col min="12550" max="12550" width="32.42578125" style="1" customWidth="1"/>
    <col min="12551" max="12800" width="9.140625" style="1"/>
    <col min="12801" max="12801" width="28.28515625" style="1" customWidth="1"/>
    <col min="12802" max="12802" width="19.85546875" style="1" customWidth="1"/>
    <col min="12803" max="12803" width="25.5703125" style="1" customWidth="1"/>
    <col min="12804" max="12804" width="17" style="1" customWidth="1"/>
    <col min="12805" max="12805" width="28.5703125" style="1" customWidth="1"/>
    <col min="12806" max="12806" width="32.42578125" style="1" customWidth="1"/>
    <col min="12807" max="13056" width="9.140625" style="1"/>
    <col min="13057" max="13057" width="28.28515625" style="1" customWidth="1"/>
    <col min="13058" max="13058" width="19.85546875" style="1" customWidth="1"/>
    <col min="13059" max="13059" width="25.5703125" style="1" customWidth="1"/>
    <col min="13060" max="13060" width="17" style="1" customWidth="1"/>
    <col min="13061" max="13061" width="28.5703125" style="1" customWidth="1"/>
    <col min="13062" max="13062" width="32.42578125" style="1" customWidth="1"/>
    <col min="13063" max="13312" width="9.140625" style="1"/>
    <col min="13313" max="13313" width="28.28515625" style="1" customWidth="1"/>
    <col min="13314" max="13314" width="19.85546875" style="1" customWidth="1"/>
    <col min="13315" max="13315" width="25.5703125" style="1" customWidth="1"/>
    <col min="13316" max="13316" width="17" style="1" customWidth="1"/>
    <col min="13317" max="13317" width="28.5703125" style="1" customWidth="1"/>
    <col min="13318" max="13318" width="32.42578125" style="1" customWidth="1"/>
    <col min="13319" max="13568" width="9.140625" style="1"/>
    <col min="13569" max="13569" width="28.28515625" style="1" customWidth="1"/>
    <col min="13570" max="13570" width="19.85546875" style="1" customWidth="1"/>
    <col min="13571" max="13571" width="25.5703125" style="1" customWidth="1"/>
    <col min="13572" max="13572" width="17" style="1" customWidth="1"/>
    <col min="13573" max="13573" width="28.5703125" style="1" customWidth="1"/>
    <col min="13574" max="13574" width="32.42578125" style="1" customWidth="1"/>
    <col min="13575" max="13824" width="9.140625" style="1"/>
    <col min="13825" max="13825" width="28.28515625" style="1" customWidth="1"/>
    <col min="13826" max="13826" width="19.85546875" style="1" customWidth="1"/>
    <col min="13827" max="13827" width="25.5703125" style="1" customWidth="1"/>
    <col min="13828" max="13828" width="17" style="1" customWidth="1"/>
    <col min="13829" max="13829" width="28.5703125" style="1" customWidth="1"/>
    <col min="13830" max="13830" width="32.42578125" style="1" customWidth="1"/>
    <col min="13831" max="14080" width="9.140625" style="1"/>
    <col min="14081" max="14081" width="28.28515625" style="1" customWidth="1"/>
    <col min="14082" max="14082" width="19.85546875" style="1" customWidth="1"/>
    <col min="14083" max="14083" width="25.5703125" style="1" customWidth="1"/>
    <col min="14084" max="14084" width="17" style="1" customWidth="1"/>
    <col min="14085" max="14085" width="28.5703125" style="1" customWidth="1"/>
    <col min="14086" max="14086" width="32.42578125" style="1" customWidth="1"/>
    <col min="14087" max="14336" width="9.140625" style="1"/>
    <col min="14337" max="14337" width="28.28515625" style="1" customWidth="1"/>
    <col min="14338" max="14338" width="19.85546875" style="1" customWidth="1"/>
    <col min="14339" max="14339" width="25.5703125" style="1" customWidth="1"/>
    <col min="14340" max="14340" width="17" style="1" customWidth="1"/>
    <col min="14341" max="14341" width="28.5703125" style="1" customWidth="1"/>
    <col min="14342" max="14342" width="32.42578125" style="1" customWidth="1"/>
    <col min="14343" max="14592" width="9.140625" style="1"/>
    <col min="14593" max="14593" width="28.28515625" style="1" customWidth="1"/>
    <col min="14594" max="14594" width="19.85546875" style="1" customWidth="1"/>
    <col min="14595" max="14595" width="25.5703125" style="1" customWidth="1"/>
    <col min="14596" max="14596" width="17" style="1" customWidth="1"/>
    <col min="14597" max="14597" width="28.5703125" style="1" customWidth="1"/>
    <col min="14598" max="14598" width="32.42578125" style="1" customWidth="1"/>
    <col min="14599" max="14848" width="9.140625" style="1"/>
    <col min="14849" max="14849" width="28.28515625" style="1" customWidth="1"/>
    <col min="14850" max="14850" width="19.85546875" style="1" customWidth="1"/>
    <col min="14851" max="14851" width="25.5703125" style="1" customWidth="1"/>
    <col min="14852" max="14852" width="17" style="1" customWidth="1"/>
    <col min="14853" max="14853" width="28.5703125" style="1" customWidth="1"/>
    <col min="14854" max="14854" width="32.42578125" style="1" customWidth="1"/>
    <col min="14855" max="15104" width="9.140625" style="1"/>
    <col min="15105" max="15105" width="28.28515625" style="1" customWidth="1"/>
    <col min="15106" max="15106" width="19.85546875" style="1" customWidth="1"/>
    <col min="15107" max="15107" width="25.5703125" style="1" customWidth="1"/>
    <col min="15108" max="15108" width="17" style="1" customWidth="1"/>
    <col min="15109" max="15109" width="28.5703125" style="1" customWidth="1"/>
    <col min="15110" max="15110" width="32.42578125" style="1" customWidth="1"/>
    <col min="15111" max="15360" width="9.140625" style="1"/>
    <col min="15361" max="15361" width="28.28515625" style="1" customWidth="1"/>
    <col min="15362" max="15362" width="19.85546875" style="1" customWidth="1"/>
    <col min="15363" max="15363" width="25.5703125" style="1" customWidth="1"/>
    <col min="15364" max="15364" width="17" style="1" customWidth="1"/>
    <col min="15365" max="15365" width="28.5703125" style="1" customWidth="1"/>
    <col min="15366" max="15366" width="32.42578125" style="1" customWidth="1"/>
    <col min="15367" max="15616" width="9.140625" style="1"/>
    <col min="15617" max="15617" width="28.28515625" style="1" customWidth="1"/>
    <col min="15618" max="15618" width="19.85546875" style="1" customWidth="1"/>
    <col min="15619" max="15619" width="25.5703125" style="1" customWidth="1"/>
    <col min="15620" max="15620" width="17" style="1" customWidth="1"/>
    <col min="15621" max="15621" width="28.5703125" style="1" customWidth="1"/>
    <col min="15622" max="15622" width="32.42578125" style="1" customWidth="1"/>
    <col min="15623" max="15872" width="9.140625" style="1"/>
    <col min="15873" max="15873" width="28.28515625" style="1" customWidth="1"/>
    <col min="15874" max="15874" width="19.85546875" style="1" customWidth="1"/>
    <col min="15875" max="15875" width="25.5703125" style="1" customWidth="1"/>
    <col min="15876" max="15876" width="17" style="1" customWidth="1"/>
    <col min="15877" max="15877" width="28.5703125" style="1" customWidth="1"/>
    <col min="15878" max="15878" width="32.42578125" style="1" customWidth="1"/>
    <col min="15879" max="16128" width="9.140625" style="1"/>
    <col min="16129" max="16129" width="28.28515625" style="1" customWidth="1"/>
    <col min="16130" max="16130" width="19.85546875" style="1" customWidth="1"/>
    <col min="16131" max="16131" width="25.5703125" style="1" customWidth="1"/>
    <col min="16132" max="16132" width="17" style="1" customWidth="1"/>
    <col min="16133" max="16133" width="28.5703125" style="1" customWidth="1"/>
    <col min="16134" max="16134" width="32.42578125" style="1" customWidth="1"/>
    <col min="16135" max="16384" width="9.140625" style="1"/>
  </cols>
  <sheetData>
    <row r="1" spans="1:8" ht="66.75" customHeight="1" x14ac:dyDescent="0.2">
      <c r="E1" s="143" t="s">
        <v>449</v>
      </c>
      <c r="F1" s="144"/>
    </row>
    <row r="2" spans="1:8" ht="51.75" customHeight="1" x14ac:dyDescent="0.2">
      <c r="E2" s="140" t="s">
        <v>150</v>
      </c>
      <c r="F2" s="140"/>
    </row>
    <row r="3" spans="1:8" ht="64.5" customHeight="1" x14ac:dyDescent="0.25">
      <c r="A3" s="141" t="s">
        <v>119</v>
      </c>
      <c r="B3" s="141"/>
      <c r="C3" s="141"/>
      <c r="D3" s="141"/>
      <c r="E3" s="141"/>
      <c r="F3" s="141"/>
    </row>
    <row r="4" spans="1:8" ht="15.75" x14ac:dyDescent="0.2">
      <c r="A4" s="17"/>
      <c r="B4" s="17"/>
      <c r="C4" s="17"/>
      <c r="D4" s="17"/>
      <c r="E4" s="18"/>
      <c r="F4" s="17"/>
    </row>
    <row r="5" spans="1:8" ht="45" x14ac:dyDescent="0.2">
      <c r="A5" s="106" t="s">
        <v>41</v>
      </c>
      <c r="B5" s="106" t="s">
        <v>42</v>
      </c>
      <c r="C5" s="106" t="s">
        <v>43</v>
      </c>
      <c r="D5" s="121" t="s">
        <v>44</v>
      </c>
      <c r="E5" s="121"/>
      <c r="F5" s="106" t="s">
        <v>45</v>
      </c>
    </row>
    <row r="6" spans="1:8" ht="15" x14ac:dyDescent="0.2">
      <c r="A6" s="106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</row>
    <row r="7" spans="1:8" ht="18" customHeight="1" x14ac:dyDescent="0.2">
      <c r="A7" s="142" t="s">
        <v>120</v>
      </c>
      <c r="B7" s="142"/>
      <c r="C7" s="142"/>
      <c r="D7" s="142"/>
      <c r="E7" s="142"/>
      <c r="F7" s="142"/>
    </row>
    <row r="8" spans="1:8" ht="27" customHeight="1" x14ac:dyDescent="0.2">
      <c r="A8" s="136" t="s">
        <v>258</v>
      </c>
      <c r="B8" s="137" t="s">
        <v>49</v>
      </c>
      <c r="C8" s="135"/>
      <c r="D8" s="106" t="s">
        <v>46</v>
      </c>
      <c r="E8" s="8">
        <f>E9+E10+E11+E12+E13</f>
        <v>8717.5</v>
      </c>
      <c r="F8" s="121"/>
    </row>
    <row r="9" spans="1:8" ht="30" customHeight="1" x14ac:dyDescent="0.2">
      <c r="A9" s="136"/>
      <c r="B9" s="137"/>
      <c r="C9" s="135"/>
      <c r="D9" s="106" t="s">
        <v>47</v>
      </c>
      <c r="E9" s="8">
        <f>E15+E21+E27</f>
        <v>586.6</v>
      </c>
      <c r="F9" s="121"/>
      <c r="G9" s="59">
        <f>E9+E33+E69+E129+E159+E195</f>
        <v>116741.4</v>
      </c>
      <c r="H9" s="106" t="s">
        <v>47</v>
      </c>
    </row>
    <row r="10" spans="1:8" ht="31.5" customHeight="1" x14ac:dyDescent="0.2">
      <c r="A10" s="136"/>
      <c r="B10" s="137"/>
      <c r="C10" s="135"/>
      <c r="D10" s="106" t="s">
        <v>48</v>
      </c>
      <c r="E10" s="8">
        <f>E16+E22+E28</f>
        <v>3110.9</v>
      </c>
      <c r="F10" s="121"/>
      <c r="G10" s="59">
        <f>E10+E34+E70+E130+E160+E196</f>
        <v>119098.1</v>
      </c>
      <c r="H10" s="106" t="s">
        <v>48</v>
      </c>
    </row>
    <row r="11" spans="1:8" ht="23.25" customHeight="1" x14ac:dyDescent="0.2">
      <c r="A11" s="136"/>
      <c r="B11" s="137"/>
      <c r="C11" s="135"/>
      <c r="D11" s="106" t="s">
        <v>81</v>
      </c>
      <c r="E11" s="8">
        <f>E17+E23+E29</f>
        <v>1660</v>
      </c>
      <c r="F11" s="121"/>
      <c r="G11" s="59">
        <f>E11+E35+E71+E131+E161+E197</f>
        <v>137048.5</v>
      </c>
      <c r="H11" s="106" t="s">
        <v>81</v>
      </c>
    </row>
    <row r="12" spans="1:8" ht="21" customHeight="1" x14ac:dyDescent="0.2">
      <c r="A12" s="136"/>
      <c r="B12" s="137"/>
      <c r="C12" s="135"/>
      <c r="D12" s="106" t="s">
        <v>82</v>
      </c>
      <c r="E12" s="8">
        <f>E18+E24+E30</f>
        <v>1680</v>
      </c>
      <c r="F12" s="121"/>
      <c r="G12" s="59">
        <f>E12+E36+E72+E132+E162+E198</f>
        <v>144152.9</v>
      </c>
      <c r="H12" s="106" t="s">
        <v>82</v>
      </c>
    </row>
    <row r="13" spans="1:8" ht="20.25" customHeight="1" x14ac:dyDescent="0.2">
      <c r="A13" s="136"/>
      <c r="B13" s="137"/>
      <c r="C13" s="135"/>
      <c r="D13" s="106" t="s">
        <v>83</v>
      </c>
      <c r="E13" s="8">
        <f>E19+E25+E31</f>
        <v>1680</v>
      </c>
      <c r="F13" s="121"/>
      <c r="G13" s="59">
        <f>E13+E37+E73+E133+E163+E199</f>
        <v>144152.9</v>
      </c>
      <c r="H13" s="106" t="s">
        <v>83</v>
      </c>
    </row>
    <row r="14" spans="1:8" ht="24.6" customHeight="1" x14ac:dyDescent="0.2">
      <c r="A14" s="136" t="s">
        <v>259</v>
      </c>
      <c r="B14" s="137" t="s">
        <v>49</v>
      </c>
      <c r="C14" s="136"/>
      <c r="D14" s="106" t="s">
        <v>46</v>
      </c>
      <c r="E14" s="8">
        <f>E15+E16+E17+E18+E19</f>
        <v>90</v>
      </c>
      <c r="F14" s="121"/>
    </row>
    <row r="15" spans="1:8" ht="24" customHeight="1" x14ac:dyDescent="0.2">
      <c r="A15" s="136"/>
      <c r="B15" s="137"/>
      <c r="C15" s="136"/>
      <c r="D15" s="106" t="s">
        <v>47</v>
      </c>
      <c r="E15" s="8">
        <f>'Перечень мероприятий'!G19</f>
        <v>0</v>
      </c>
      <c r="F15" s="121"/>
    </row>
    <row r="16" spans="1:8" ht="26.45" customHeight="1" x14ac:dyDescent="0.2">
      <c r="A16" s="136"/>
      <c r="B16" s="137"/>
      <c r="C16" s="136"/>
      <c r="D16" s="106" t="s">
        <v>48</v>
      </c>
      <c r="E16" s="8">
        <f>'Перечень мероприятий'!H19</f>
        <v>0</v>
      </c>
      <c r="F16" s="121"/>
    </row>
    <row r="17" spans="1:6" ht="25.9" customHeight="1" x14ac:dyDescent="0.2">
      <c r="A17" s="136"/>
      <c r="B17" s="137"/>
      <c r="C17" s="136"/>
      <c r="D17" s="106" t="s">
        <v>81</v>
      </c>
      <c r="E17" s="8">
        <f>'Перечень мероприятий'!I19</f>
        <v>30</v>
      </c>
      <c r="F17" s="121"/>
    </row>
    <row r="18" spans="1:6" ht="27" customHeight="1" x14ac:dyDescent="0.2">
      <c r="A18" s="136"/>
      <c r="B18" s="137"/>
      <c r="C18" s="136"/>
      <c r="D18" s="106" t="s">
        <v>82</v>
      </c>
      <c r="E18" s="8">
        <f>'Перечень мероприятий'!J19</f>
        <v>30</v>
      </c>
      <c r="F18" s="121"/>
    </row>
    <row r="19" spans="1:6" ht="27.6" customHeight="1" x14ac:dyDescent="0.2">
      <c r="A19" s="136"/>
      <c r="B19" s="137"/>
      <c r="C19" s="136"/>
      <c r="D19" s="106" t="s">
        <v>83</v>
      </c>
      <c r="E19" s="8">
        <f>'Перечень мероприятий'!K19</f>
        <v>30</v>
      </c>
      <c r="F19" s="121"/>
    </row>
    <row r="20" spans="1:6" ht="24" customHeight="1" x14ac:dyDescent="0.2">
      <c r="A20" s="136" t="s">
        <v>260</v>
      </c>
      <c r="B20" s="137" t="s">
        <v>49</v>
      </c>
      <c r="C20" s="137"/>
      <c r="D20" s="106" t="s">
        <v>46</v>
      </c>
      <c r="E20" s="8">
        <f>E21+E22+E23+E24+E25</f>
        <v>175</v>
      </c>
      <c r="F20" s="121"/>
    </row>
    <row r="21" spans="1:6" ht="24" customHeight="1" x14ac:dyDescent="0.2">
      <c r="A21" s="136"/>
      <c r="B21" s="137"/>
      <c r="C21" s="137"/>
      <c r="D21" s="106" t="s">
        <v>47</v>
      </c>
      <c r="E21" s="8">
        <f>'Перечень мероприятий'!G24</f>
        <v>25</v>
      </c>
      <c r="F21" s="121"/>
    </row>
    <row r="22" spans="1:6" ht="25.9" customHeight="1" x14ac:dyDescent="0.2">
      <c r="A22" s="136"/>
      <c r="B22" s="137"/>
      <c r="C22" s="137"/>
      <c r="D22" s="106" t="s">
        <v>48</v>
      </c>
      <c r="E22" s="8">
        <f>'Перечень мероприятий'!H24</f>
        <v>0</v>
      </c>
      <c r="F22" s="121"/>
    </row>
    <row r="23" spans="1:6" ht="27" customHeight="1" x14ac:dyDescent="0.2">
      <c r="A23" s="136"/>
      <c r="B23" s="137"/>
      <c r="C23" s="137"/>
      <c r="D23" s="106" t="s">
        <v>81</v>
      </c>
      <c r="E23" s="8">
        <f>'Перечень мероприятий'!I24</f>
        <v>50</v>
      </c>
      <c r="F23" s="121"/>
    </row>
    <row r="24" spans="1:6" ht="25.9" customHeight="1" x14ac:dyDescent="0.2">
      <c r="A24" s="136"/>
      <c r="B24" s="137"/>
      <c r="C24" s="137"/>
      <c r="D24" s="106" t="s">
        <v>82</v>
      </c>
      <c r="E24" s="8">
        <f>'Перечень мероприятий'!J24</f>
        <v>50</v>
      </c>
      <c r="F24" s="121"/>
    </row>
    <row r="25" spans="1:6" ht="28.9" customHeight="1" x14ac:dyDescent="0.2">
      <c r="A25" s="136"/>
      <c r="B25" s="137"/>
      <c r="C25" s="137"/>
      <c r="D25" s="106" t="s">
        <v>83</v>
      </c>
      <c r="E25" s="8">
        <f>'Перечень мероприятий'!K24</f>
        <v>50</v>
      </c>
      <c r="F25" s="121"/>
    </row>
    <row r="26" spans="1:6" ht="25.15" customHeight="1" x14ac:dyDescent="0.2">
      <c r="A26" s="136" t="s">
        <v>261</v>
      </c>
      <c r="B26" s="137" t="s">
        <v>49</v>
      </c>
      <c r="C26" s="137"/>
      <c r="D26" s="106" t="s">
        <v>46</v>
      </c>
      <c r="E26" s="8">
        <f>E27+E28+E29+E30+E31</f>
        <v>8452.5</v>
      </c>
      <c r="F26" s="132"/>
    </row>
    <row r="27" spans="1:6" ht="26.45" customHeight="1" x14ac:dyDescent="0.2">
      <c r="A27" s="136"/>
      <c r="B27" s="137"/>
      <c r="C27" s="137"/>
      <c r="D27" s="106" t="s">
        <v>47</v>
      </c>
      <c r="E27" s="8">
        <f>'Перечень мероприятий'!G29</f>
        <v>561.6</v>
      </c>
      <c r="F27" s="133"/>
    </row>
    <row r="28" spans="1:6" ht="25.9" customHeight="1" x14ac:dyDescent="0.2">
      <c r="A28" s="136"/>
      <c r="B28" s="137"/>
      <c r="C28" s="137"/>
      <c r="D28" s="106" t="s">
        <v>48</v>
      </c>
      <c r="E28" s="8">
        <f>'Перечень мероприятий'!H29</f>
        <v>3110.9</v>
      </c>
      <c r="F28" s="133"/>
    </row>
    <row r="29" spans="1:6" ht="25.9" customHeight="1" x14ac:dyDescent="0.2">
      <c r="A29" s="136"/>
      <c r="B29" s="137"/>
      <c r="C29" s="137"/>
      <c r="D29" s="106" t="s">
        <v>81</v>
      </c>
      <c r="E29" s="8">
        <f>'Перечень мероприятий'!I29</f>
        <v>1580</v>
      </c>
      <c r="F29" s="133"/>
    </row>
    <row r="30" spans="1:6" ht="27" customHeight="1" x14ac:dyDescent="0.2">
      <c r="A30" s="136"/>
      <c r="B30" s="137"/>
      <c r="C30" s="137"/>
      <c r="D30" s="106" t="s">
        <v>82</v>
      </c>
      <c r="E30" s="8">
        <f>'Перечень мероприятий'!J29</f>
        <v>1600</v>
      </c>
      <c r="F30" s="133"/>
    </row>
    <row r="31" spans="1:6" ht="38.25" customHeight="1" x14ac:dyDescent="0.2">
      <c r="A31" s="136"/>
      <c r="B31" s="137"/>
      <c r="C31" s="137"/>
      <c r="D31" s="106" t="s">
        <v>83</v>
      </c>
      <c r="E31" s="8">
        <f>'Перечень мероприятий'!K29</f>
        <v>1600</v>
      </c>
      <c r="F31" s="134"/>
    </row>
    <row r="32" spans="1:6" ht="19.899999999999999" customHeight="1" x14ac:dyDescent="0.2">
      <c r="A32" s="136" t="s">
        <v>262</v>
      </c>
      <c r="B32" s="137" t="s">
        <v>49</v>
      </c>
      <c r="C32" s="137"/>
      <c r="D32" s="106" t="s">
        <v>46</v>
      </c>
      <c r="E32" s="8">
        <f>E33+E34+E35+E36+E37</f>
        <v>65129.7</v>
      </c>
      <c r="F32" s="121"/>
    </row>
    <row r="33" spans="1:6" ht="18.600000000000001" customHeight="1" x14ac:dyDescent="0.2">
      <c r="A33" s="136"/>
      <c r="B33" s="137"/>
      <c r="C33" s="137"/>
      <c r="D33" s="106" t="s">
        <v>47</v>
      </c>
      <c r="E33" s="8">
        <f>E39+E45+E51+E57+E63</f>
        <v>14437.5</v>
      </c>
      <c r="F33" s="121"/>
    </row>
    <row r="34" spans="1:6" ht="21" customHeight="1" x14ac:dyDescent="0.2">
      <c r="A34" s="136"/>
      <c r="B34" s="137"/>
      <c r="C34" s="137"/>
      <c r="D34" s="106" t="s">
        <v>48</v>
      </c>
      <c r="E34" s="8">
        <f>E40+E46+E52+E58+E64</f>
        <v>10096.4</v>
      </c>
      <c r="F34" s="121"/>
    </row>
    <row r="35" spans="1:6" ht="19.899999999999999" customHeight="1" x14ac:dyDescent="0.2">
      <c r="A35" s="136"/>
      <c r="B35" s="137"/>
      <c r="C35" s="137"/>
      <c r="D35" s="106" t="s">
        <v>81</v>
      </c>
      <c r="E35" s="8">
        <f>E41+E47+E53+E59+E65</f>
        <v>13478.6</v>
      </c>
      <c r="F35" s="121"/>
    </row>
    <row r="36" spans="1:6" ht="18" customHeight="1" x14ac:dyDescent="0.2">
      <c r="A36" s="136"/>
      <c r="B36" s="137"/>
      <c r="C36" s="137"/>
      <c r="D36" s="106" t="s">
        <v>82</v>
      </c>
      <c r="E36" s="8">
        <f>E42+E48+E54+E60+E66</f>
        <v>13558.6</v>
      </c>
      <c r="F36" s="121"/>
    </row>
    <row r="37" spans="1:6" ht="14.45" customHeight="1" x14ac:dyDescent="0.2">
      <c r="A37" s="136"/>
      <c r="B37" s="137"/>
      <c r="C37" s="137"/>
      <c r="D37" s="106" t="s">
        <v>83</v>
      </c>
      <c r="E37" s="8">
        <f>E43+E49+E55+E61+E67</f>
        <v>13558.6</v>
      </c>
      <c r="F37" s="121"/>
    </row>
    <row r="38" spans="1:6" ht="16.899999999999999" customHeight="1" x14ac:dyDescent="0.2">
      <c r="A38" s="136" t="s">
        <v>263</v>
      </c>
      <c r="B38" s="137" t="s">
        <v>49</v>
      </c>
      <c r="C38" s="136"/>
      <c r="D38" s="106" t="s">
        <v>46</v>
      </c>
      <c r="E38" s="8">
        <f>E39++E40+E41+E42+E43</f>
        <v>0</v>
      </c>
      <c r="F38" s="121"/>
    </row>
    <row r="39" spans="1:6" ht="15.6" customHeight="1" x14ac:dyDescent="0.2">
      <c r="A39" s="136"/>
      <c r="B39" s="137"/>
      <c r="C39" s="136"/>
      <c r="D39" s="106" t="s">
        <v>47</v>
      </c>
      <c r="E39" s="8">
        <f>'Перечень мероприятий'!G39</f>
        <v>0</v>
      </c>
      <c r="F39" s="121"/>
    </row>
    <row r="40" spans="1:6" ht="19.149999999999999" customHeight="1" x14ac:dyDescent="0.2">
      <c r="A40" s="136"/>
      <c r="B40" s="137"/>
      <c r="C40" s="136"/>
      <c r="D40" s="106" t="s">
        <v>48</v>
      </c>
      <c r="E40" s="8">
        <f>'Перечень мероприятий'!H39</f>
        <v>0</v>
      </c>
      <c r="F40" s="121"/>
    </row>
    <row r="41" spans="1:6" ht="15" x14ac:dyDescent="0.2">
      <c r="A41" s="136"/>
      <c r="B41" s="137"/>
      <c r="C41" s="136"/>
      <c r="D41" s="106" t="s">
        <v>81</v>
      </c>
      <c r="E41" s="8">
        <f>'Перечень мероприятий'!I39</f>
        <v>0</v>
      </c>
      <c r="F41" s="121"/>
    </row>
    <row r="42" spans="1:6" ht="15" x14ac:dyDescent="0.2">
      <c r="A42" s="136"/>
      <c r="B42" s="137"/>
      <c r="C42" s="136"/>
      <c r="D42" s="106" t="s">
        <v>82</v>
      </c>
      <c r="E42" s="8">
        <f>'Перечень мероприятий'!J39</f>
        <v>0</v>
      </c>
      <c r="F42" s="121"/>
    </row>
    <row r="43" spans="1:6" ht="18.600000000000001" customHeight="1" x14ac:dyDescent="0.2">
      <c r="A43" s="136"/>
      <c r="B43" s="137"/>
      <c r="C43" s="136"/>
      <c r="D43" s="106" t="s">
        <v>83</v>
      </c>
      <c r="E43" s="8">
        <f>'Перечень мероприятий'!K39</f>
        <v>0</v>
      </c>
      <c r="F43" s="121"/>
    </row>
    <row r="44" spans="1:6" ht="15" customHeight="1" x14ac:dyDescent="0.2">
      <c r="A44" s="136" t="s">
        <v>264</v>
      </c>
      <c r="B44" s="137" t="s">
        <v>49</v>
      </c>
      <c r="C44" s="137" t="s">
        <v>53</v>
      </c>
      <c r="D44" s="106" t="s">
        <v>46</v>
      </c>
      <c r="E44" s="8">
        <f>E45+E46+E47+E48+E49</f>
        <v>64914.7</v>
      </c>
      <c r="F44" s="121"/>
    </row>
    <row r="45" spans="1:6" ht="15" x14ac:dyDescent="0.2">
      <c r="A45" s="136"/>
      <c r="B45" s="137"/>
      <c r="C45" s="137"/>
      <c r="D45" s="106" t="s">
        <v>47</v>
      </c>
      <c r="E45" s="8">
        <f>'Перечень мероприятий'!G44</f>
        <v>14382.5</v>
      </c>
      <c r="F45" s="121"/>
    </row>
    <row r="46" spans="1:6" ht="15" x14ac:dyDescent="0.2">
      <c r="A46" s="136"/>
      <c r="B46" s="137"/>
      <c r="C46" s="137"/>
      <c r="D46" s="106" t="s">
        <v>48</v>
      </c>
      <c r="E46" s="8">
        <f>'Перечень мероприятий'!H44</f>
        <v>10096.4</v>
      </c>
      <c r="F46" s="121"/>
    </row>
    <row r="47" spans="1:6" ht="15" x14ac:dyDescent="0.2">
      <c r="A47" s="136"/>
      <c r="B47" s="137"/>
      <c r="C47" s="137"/>
      <c r="D47" s="106" t="s">
        <v>81</v>
      </c>
      <c r="E47" s="8">
        <f>'Перечень мероприятий'!I44</f>
        <v>13478.6</v>
      </c>
      <c r="F47" s="121"/>
    </row>
    <row r="48" spans="1:6" ht="15" x14ac:dyDescent="0.2">
      <c r="A48" s="136"/>
      <c r="B48" s="137"/>
      <c r="C48" s="137"/>
      <c r="D48" s="106" t="s">
        <v>82</v>
      </c>
      <c r="E48" s="8">
        <f>'Перечень мероприятий'!J44</f>
        <v>13478.6</v>
      </c>
      <c r="F48" s="121"/>
    </row>
    <row r="49" spans="1:6" ht="15" x14ac:dyDescent="0.2">
      <c r="A49" s="136"/>
      <c r="B49" s="137"/>
      <c r="C49" s="137"/>
      <c r="D49" s="106" t="s">
        <v>83</v>
      </c>
      <c r="E49" s="8">
        <f>'Перечень мероприятий'!K44</f>
        <v>13478.6</v>
      </c>
      <c r="F49" s="121"/>
    </row>
    <row r="50" spans="1:6" ht="15" customHeight="1" x14ac:dyDescent="0.2">
      <c r="A50" s="136" t="s">
        <v>265</v>
      </c>
      <c r="B50" s="137" t="s">
        <v>49</v>
      </c>
      <c r="C50" s="137"/>
      <c r="D50" s="106" t="s">
        <v>46</v>
      </c>
      <c r="E50" s="8">
        <f>E51+E52+E53+E54+E55</f>
        <v>155</v>
      </c>
      <c r="F50" s="121"/>
    </row>
    <row r="51" spans="1:6" ht="15" x14ac:dyDescent="0.2">
      <c r="A51" s="136"/>
      <c r="B51" s="137"/>
      <c r="C51" s="137"/>
      <c r="D51" s="106" t="s">
        <v>47</v>
      </c>
      <c r="E51" s="8">
        <f>'Перечень мероприятий'!G49</f>
        <v>55</v>
      </c>
      <c r="F51" s="121"/>
    </row>
    <row r="52" spans="1:6" ht="15" x14ac:dyDescent="0.2">
      <c r="A52" s="136"/>
      <c r="B52" s="137"/>
      <c r="C52" s="137"/>
      <c r="D52" s="106" t="s">
        <v>48</v>
      </c>
      <c r="E52" s="8">
        <f>'Перечень мероприятий'!H49</f>
        <v>0</v>
      </c>
      <c r="F52" s="121"/>
    </row>
    <row r="53" spans="1:6" ht="15" x14ac:dyDescent="0.2">
      <c r="A53" s="136"/>
      <c r="B53" s="137"/>
      <c r="C53" s="137"/>
      <c r="D53" s="106" t="s">
        <v>81</v>
      </c>
      <c r="E53" s="8">
        <f>'Перечень мероприятий'!I49</f>
        <v>0</v>
      </c>
      <c r="F53" s="121"/>
    </row>
    <row r="54" spans="1:6" ht="15" x14ac:dyDescent="0.2">
      <c r="A54" s="136"/>
      <c r="B54" s="137"/>
      <c r="C54" s="137"/>
      <c r="D54" s="106" t="s">
        <v>82</v>
      </c>
      <c r="E54" s="8">
        <f>'Перечень мероприятий'!J49</f>
        <v>50</v>
      </c>
      <c r="F54" s="121"/>
    </row>
    <row r="55" spans="1:6" ht="15" x14ac:dyDescent="0.2">
      <c r="A55" s="136"/>
      <c r="B55" s="137"/>
      <c r="C55" s="137"/>
      <c r="D55" s="106" t="s">
        <v>83</v>
      </c>
      <c r="E55" s="8">
        <f>'Перечень мероприятий'!K49</f>
        <v>50</v>
      </c>
      <c r="F55" s="121"/>
    </row>
    <row r="56" spans="1:6" ht="16.149999999999999" customHeight="1" x14ac:dyDescent="0.2">
      <c r="A56" s="136" t="s">
        <v>266</v>
      </c>
      <c r="B56" s="137" t="s">
        <v>49</v>
      </c>
      <c r="C56" s="135"/>
      <c r="D56" s="106" t="s">
        <v>46</v>
      </c>
      <c r="E56" s="8">
        <f>E57+E58+E59+E60+E61</f>
        <v>60</v>
      </c>
      <c r="F56" s="121"/>
    </row>
    <row r="57" spans="1:6" ht="18" customHeight="1" x14ac:dyDescent="0.2">
      <c r="A57" s="136"/>
      <c r="B57" s="137"/>
      <c r="C57" s="135"/>
      <c r="D57" s="106" t="s">
        <v>47</v>
      </c>
      <c r="E57" s="8">
        <f>'Перечень мероприятий'!G54</f>
        <v>0</v>
      </c>
      <c r="F57" s="121"/>
    </row>
    <row r="58" spans="1:6" ht="16.899999999999999" customHeight="1" x14ac:dyDescent="0.2">
      <c r="A58" s="136"/>
      <c r="B58" s="137"/>
      <c r="C58" s="135"/>
      <c r="D58" s="106" t="s">
        <v>48</v>
      </c>
      <c r="E58" s="8">
        <f>'Перечень мероприятий'!H54</f>
        <v>0</v>
      </c>
      <c r="F58" s="121"/>
    </row>
    <row r="59" spans="1:6" ht="15" customHeight="1" x14ac:dyDescent="0.2">
      <c r="A59" s="136"/>
      <c r="B59" s="137"/>
      <c r="C59" s="135"/>
      <c r="D59" s="106" t="s">
        <v>81</v>
      </c>
      <c r="E59" s="8">
        <f>'Перечень мероприятий'!I54</f>
        <v>0</v>
      </c>
      <c r="F59" s="121"/>
    </row>
    <row r="60" spans="1:6" ht="15.6" customHeight="1" x14ac:dyDescent="0.2">
      <c r="A60" s="136"/>
      <c r="B60" s="137"/>
      <c r="C60" s="135"/>
      <c r="D60" s="106" t="s">
        <v>82</v>
      </c>
      <c r="E60" s="8">
        <f>'Перечень мероприятий'!J54</f>
        <v>30</v>
      </c>
      <c r="F60" s="121"/>
    </row>
    <row r="61" spans="1:6" ht="16.899999999999999" customHeight="1" x14ac:dyDescent="0.2">
      <c r="A61" s="136"/>
      <c r="B61" s="137"/>
      <c r="C61" s="135"/>
      <c r="D61" s="106" t="s">
        <v>83</v>
      </c>
      <c r="E61" s="8">
        <f>'Перечень мероприятий'!K54</f>
        <v>30</v>
      </c>
      <c r="F61" s="121"/>
    </row>
    <row r="62" spans="1:6" ht="15" customHeight="1" x14ac:dyDescent="0.2">
      <c r="A62" s="136" t="s">
        <v>267</v>
      </c>
      <c r="B62" s="137" t="s">
        <v>49</v>
      </c>
      <c r="C62" s="135"/>
      <c r="D62" s="106" t="s">
        <v>46</v>
      </c>
      <c r="E62" s="8">
        <f>E63+E64+E65+E66+E67</f>
        <v>0</v>
      </c>
      <c r="F62" s="132"/>
    </row>
    <row r="63" spans="1:6" ht="15" customHeight="1" x14ac:dyDescent="0.2">
      <c r="A63" s="136"/>
      <c r="B63" s="137"/>
      <c r="C63" s="135"/>
      <c r="D63" s="106" t="s">
        <v>47</v>
      </c>
      <c r="E63" s="8">
        <f>'Перечень мероприятий'!G59</f>
        <v>0</v>
      </c>
      <c r="F63" s="133"/>
    </row>
    <row r="64" spans="1:6" ht="15" customHeight="1" x14ac:dyDescent="0.2">
      <c r="A64" s="136"/>
      <c r="B64" s="137"/>
      <c r="C64" s="135"/>
      <c r="D64" s="106" t="s">
        <v>48</v>
      </c>
      <c r="E64" s="8">
        <f>'Перечень мероприятий'!H59</f>
        <v>0</v>
      </c>
      <c r="F64" s="133"/>
    </row>
    <row r="65" spans="1:6" ht="12.6" customHeight="1" x14ac:dyDescent="0.2">
      <c r="A65" s="136"/>
      <c r="B65" s="137"/>
      <c r="C65" s="135"/>
      <c r="D65" s="106" t="s">
        <v>81</v>
      </c>
      <c r="E65" s="8">
        <f>'Перечень мероприятий'!I59</f>
        <v>0</v>
      </c>
      <c r="F65" s="133"/>
    </row>
    <row r="66" spans="1:6" ht="13.15" customHeight="1" x14ac:dyDescent="0.2">
      <c r="A66" s="136"/>
      <c r="B66" s="137"/>
      <c r="C66" s="135"/>
      <c r="D66" s="106" t="s">
        <v>82</v>
      </c>
      <c r="E66" s="8">
        <f>'Перечень мероприятий'!J59</f>
        <v>0</v>
      </c>
      <c r="F66" s="133"/>
    </row>
    <row r="67" spans="1:6" ht="15" customHeight="1" x14ac:dyDescent="0.2">
      <c r="A67" s="136"/>
      <c r="B67" s="137"/>
      <c r="C67" s="135"/>
      <c r="D67" s="106" t="s">
        <v>83</v>
      </c>
      <c r="E67" s="8">
        <f>'Перечень мероприятий'!K59</f>
        <v>0</v>
      </c>
      <c r="F67" s="134"/>
    </row>
    <row r="68" spans="1:6" ht="20.25" customHeight="1" x14ac:dyDescent="0.2">
      <c r="A68" s="136" t="s">
        <v>268</v>
      </c>
      <c r="B68" s="137" t="s">
        <v>49</v>
      </c>
      <c r="C68" s="135"/>
      <c r="D68" s="106" t="s">
        <v>46</v>
      </c>
      <c r="E68" s="8">
        <f>E69+E70+E71+E72+E73</f>
        <v>254.8</v>
      </c>
      <c r="F68" s="121"/>
    </row>
    <row r="69" spans="1:6" ht="19.149999999999999" customHeight="1" x14ac:dyDescent="0.2">
      <c r="A69" s="136"/>
      <c r="B69" s="137"/>
      <c r="C69" s="135"/>
      <c r="D69" s="106" t="s">
        <v>47</v>
      </c>
      <c r="E69" s="8">
        <f>E75+E81+E87+E93+E99+E105+E111+E123</f>
        <v>25</v>
      </c>
      <c r="F69" s="121"/>
    </row>
    <row r="70" spans="1:6" ht="14.45" customHeight="1" x14ac:dyDescent="0.2">
      <c r="A70" s="136"/>
      <c r="B70" s="137"/>
      <c r="C70" s="135"/>
      <c r="D70" s="106" t="s">
        <v>48</v>
      </c>
      <c r="E70" s="8">
        <f>E76+E82+E88+E94+E100+E106+E112+E124</f>
        <v>19.8</v>
      </c>
      <c r="F70" s="121"/>
    </row>
    <row r="71" spans="1:6" ht="21" customHeight="1" x14ac:dyDescent="0.2">
      <c r="A71" s="136"/>
      <c r="B71" s="137"/>
      <c r="C71" s="135"/>
      <c r="D71" s="106" t="s">
        <v>81</v>
      </c>
      <c r="E71" s="8">
        <f>E77+E83+E89+E95+E101+E107+E113+E125</f>
        <v>50</v>
      </c>
      <c r="F71" s="121"/>
    </row>
    <row r="72" spans="1:6" ht="16.899999999999999" customHeight="1" x14ac:dyDescent="0.2">
      <c r="A72" s="136"/>
      <c r="B72" s="137"/>
      <c r="C72" s="135"/>
      <c r="D72" s="106" t="s">
        <v>82</v>
      </c>
      <c r="E72" s="8">
        <f>E78+E84+E90+E96+E102+E108+E114+E126</f>
        <v>80</v>
      </c>
      <c r="F72" s="121"/>
    </row>
    <row r="73" spans="1:6" ht="15.6" customHeight="1" x14ac:dyDescent="0.2">
      <c r="A73" s="136"/>
      <c r="B73" s="137"/>
      <c r="C73" s="135"/>
      <c r="D73" s="106" t="s">
        <v>83</v>
      </c>
      <c r="E73" s="8">
        <f>E79+E85+E91+E97+E103+E109+E115+E127</f>
        <v>80</v>
      </c>
      <c r="F73" s="121"/>
    </row>
    <row r="74" spans="1:6" ht="54" customHeight="1" x14ac:dyDescent="0.2">
      <c r="A74" s="136" t="s">
        <v>269</v>
      </c>
      <c r="B74" s="137" t="s">
        <v>49</v>
      </c>
      <c r="C74" s="136"/>
      <c r="D74" s="106" t="s">
        <v>46</v>
      </c>
      <c r="E74" s="8">
        <f>E75+E76+E77+E78+E79</f>
        <v>0</v>
      </c>
      <c r="F74" s="121"/>
    </row>
    <row r="75" spans="1:6" ht="45" customHeight="1" x14ac:dyDescent="0.2">
      <c r="A75" s="136"/>
      <c r="B75" s="137"/>
      <c r="C75" s="155"/>
      <c r="D75" s="106" t="s">
        <v>47</v>
      </c>
      <c r="E75" s="8">
        <f>'Перечень мероприятий'!G69</f>
        <v>0</v>
      </c>
      <c r="F75" s="121"/>
    </row>
    <row r="76" spans="1:6" ht="45.6" customHeight="1" x14ac:dyDescent="0.2">
      <c r="A76" s="136"/>
      <c r="B76" s="137"/>
      <c r="C76" s="155"/>
      <c r="D76" s="106" t="s">
        <v>48</v>
      </c>
      <c r="E76" s="8">
        <f>'Перечень мероприятий'!H69</f>
        <v>0</v>
      </c>
      <c r="F76" s="121"/>
    </row>
    <row r="77" spans="1:6" ht="54" customHeight="1" x14ac:dyDescent="0.2">
      <c r="A77" s="136"/>
      <c r="B77" s="137"/>
      <c r="C77" s="155"/>
      <c r="D77" s="106" t="s">
        <v>81</v>
      </c>
      <c r="E77" s="8">
        <f>'Перечень мероприятий'!I69</f>
        <v>0</v>
      </c>
      <c r="F77" s="121"/>
    </row>
    <row r="78" spans="1:6" ht="57.6" customHeight="1" x14ac:dyDescent="0.2">
      <c r="A78" s="136"/>
      <c r="B78" s="137"/>
      <c r="C78" s="155"/>
      <c r="D78" s="106" t="s">
        <v>82</v>
      </c>
      <c r="E78" s="8">
        <f>'Перечень мероприятий'!J69</f>
        <v>0</v>
      </c>
      <c r="F78" s="121"/>
    </row>
    <row r="79" spans="1:6" ht="89.25" customHeight="1" x14ac:dyDescent="0.2">
      <c r="A79" s="136"/>
      <c r="B79" s="137"/>
      <c r="C79" s="155"/>
      <c r="D79" s="106" t="s">
        <v>83</v>
      </c>
      <c r="E79" s="8">
        <f>'Перечень мероприятий'!K69</f>
        <v>0</v>
      </c>
      <c r="F79" s="121"/>
    </row>
    <row r="80" spans="1:6" ht="44.45" customHeight="1" x14ac:dyDescent="0.2">
      <c r="A80" s="136" t="s">
        <v>270</v>
      </c>
      <c r="B80" s="137" t="s">
        <v>49</v>
      </c>
      <c r="C80" s="135"/>
      <c r="D80" s="106" t="s">
        <v>46</v>
      </c>
      <c r="E80" s="8">
        <f>E81+E82+E83+E84+E85</f>
        <v>0</v>
      </c>
      <c r="F80" s="121"/>
    </row>
    <row r="81" spans="1:6" ht="42" customHeight="1" x14ac:dyDescent="0.2">
      <c r="A81" s="136"/>
      <c r="B81" s="137"/>
      <c r="C81" s="135"/>
      <c r="D81" s="106" t="s">
        <v>47</v>
      </c>
      <c r="E81" s="8">
        <f>'Перечень мероприятий'!G74</f>
        <v>0</v>
      </c>
      <c r="F81" s="121"/>
    </row>
    <row r="82" spans="1:6" ht="47.25" customHeight="1" x14ac:dyDescent="0.2">
      <c r="A82" s="136"/>
      <c r="B82" s="137"/>
      <c r="C82" s="135"/>
      <c r="D82" s="106" t="s">
        <v>48</v>
      </c>
      <c r="E82" s="8">
        <f>'Перечень мероприятий'!H74</f>
        <v>0</v>
      </c>
      <c r="F82" s="121"/>
    </row>
    <row r="83" spans="1:6" ht="44.45" customHeight="1" x14ac:dyDescent="0.2">
      <c r="A83" s="136"/>
      <c r="B83" s="137"/>
      <c r="C83" s="135"/>
      <c r="D83" s="106" t="s">
        <v>81</v>
      </c>
      <c r="E83" s="8">
        <f>'Перечень мероприятий'!I74</f>
        <v>0</v>
      </c>
      <c r="F83" s="121"/>
    </row>
    <row r="84" spans="1:6" ht="44.45" customHeight="1" x14ac:dyDescent="0.2">
      <c r="A84" s="136"/>
      <c r="B84" s="137"/>
      <c r="C84" s="135"/>
      <c r="D84" s="106" t="s">
        <v>82</v>
      </c>
      <c r="E84" s="8">
        <f>'Перечень мероприятий'!J74</f>
        <v>0</v>
      </c>
      <c r="F84" s="121"/>
    </row>
    <row r="85" spans="1:6" ht="84" customHeight="1" x14ac:dyDescent="0.2">
      <c r="A85" s="136"/>
      <c r="B85" s="137"/>
      <c r="C85" s="135"/>
      <c r="D85" s="106" t="s">
        <v>83</v>
      </c>
      <c r="E85" s="8">
        <f>'Перечень мероприятий'!K74</f>
        <v>0</v>
      </c>
      <c r="F85" s="121"/>
    </row>
    <row r="86" spans="1:6" ht="19.5" customHeight="1" x14ac:dyDescent="0.2">
      <c r="A86" s="123" t="s">
        <v>271</v>
      </c>
      <c r="B86" s="126" t="s">
        <v>49</v>
      </c>
      <c r="C86" s="129"/>
      <c r="D86" s="106" t="s">
        <v>46</v>
      </c>
      <c r="E86" s="8">
        <f>E87+E88+E89+E90+E91</f>
        <v>119.8</v>
      </c>
      <c r="F86" s="132"/>
    </row>
    <row r="87" spans="1:6" ht="18.75" customHeight="1" x14ac:dyDescent="0.2">
      <c r="A87" s="124"/>
      <c r="B87" s="127"/>
      <c r="C87" s="130"/>
      <c r="D87" s="106" t="s">
        <v>47</v>
      </c>
      <c r="E87" s="8">
        <f>'Перечень мероприятий'!G79</f>
        <v>25</v>
      </c>
      <c r="F87" s="133"/>
    </row>
    <row r="88" spans="1:6" ht="21" customHeight="1" x14ac:dyDescent="0.2">
      <c r="A88" s="124"/>
      <c r="B88" s="127"/>
      <c r="C88" s="130"/>
      <c r="D88" s="106" t="s">
        <v>48</v>
      </c>
      <c r="E88" s="8">
        <f>'Перечень мероприятий'!H79</f>
        <v>19.8</v>
      </c>
      <c r="F88" s="133"/>
    </row>
    <row r="89" spans="1:6" ht="21" customHeight="1" x14ac:dyDescent="0.2">
      <c r="A89" s="124"/>
      <c r="B89" s="127"/>
      <c r="C89" s="130"/>
      <c r="D89" s="106" t="s">
        <v>81</v>
      </c>
      <c r="E89" s="8">
        <f>'Перечень мероприятий'!I79</f>
        <v>25</v>
      </c>
      <c r="F89" s="133"/>
    </row>
    <row r="90" spans="1:6" ht="21" customHeight="1" x14ac:dyDescent="0.2">
      <c r="A90" s="124"/>
      <c r="B90" s="127"/>
      <c r="C90" s="130"/>
      <c r="D90" s="106" t="s">
        <v>82</v>
      </c>
      <c r="E90" s="8">
        <f>'Перечень мероприятий'!J79</f>
        <v>25</v>
      </c>
      <c r="F90" s="133"/>
    </row>
    <row r="91" spans="1:6" ht="21" customHeight="1" x14ac:dyDescent="0.2">
      <c r="A91" s="125"/>
      <c r="B91" s="128"/>
      <c r="C91" s="131"/>
      <c r="D91" s="106" t="s">
        <v>83</v>
      </c>
      <c r="E91" s="8">
        <f>'Перечень мероприятий'!K79</f>
        <v>25</v>
      </c>
      <c r="F91" s="134"/>
    </row>
    <row r="92" spans="1:6" ht="18" customHeight="1" x14ac:dyDescent="0.2">
      <c r="A92" s="136" t="s">
        <v>272</v>
      </c>
      <c r="B92" s="137" t="s">
        <v>49</v>
      </c>
      <c r="C92" s="135"/>
      <c r="D92" s="106" t="s">
        <v>46</v>
      </c>
      <c r="E92" s="8">
        <f>E93+E94+E95+E96+E97</f>
        <v>75</v>
      </c>
      <c r="F92" s="121"/>
    </row>
    <row r="93" spans="1:6" ht="16.899999999999999" customHeight="1" x14ac:dyDescent="0.2">
      <c r="A93" s="136"/>
      <c r="B93" s="137"/>
      <c r="C93" s="135"/>
      <c r="D93" s="106" t="s">
        <v>47</v>
      </c>
      <c r="E93" s="8">
        <f>'Перечень мероприятий'!G84</f>
        <v>0</v>
      </c>
      <c r="F93" s="121"/>
    </row>
    <row r="94" spans="1:6" ht="18" customHeight="1" x14ac:dyDescent="0.2">
      <c r="A94" s="136"/>
      <c r="B94" s="137"/>
      <c r="C94" s="135"/>
      <c r="D94" s="106" t="s">
        <v>48</v>
      </c>
      <c r="E94" s="8">
        <f>'Перечень мероприятий'!H84</f>
        <v>0</v>
      </c>
      <c r="F94" s="121"/>
    </row>
    <row r="95" spans="1:6" ht="21.6" customHeight="1" x14ac:dyDescent="0.2">
      <c r="A95" s="136"/>
      <c r="B95" s="137"/>
      <c r="C95" s="135"/>
      <c r="D95" s="106" t="s">
        <v>81</v>
      </c>
      <c r="E95" s="8">
        <f>'Перечень мероприятий'!I84</f>
        <v>25</v>
      </c>
      <c r="F95" s="121"/>
    </row>
    <row r="96" spans="1:6" ht="21.6" customHeight="1" x14ac:dyDescent="0.2">
      <c r="A96" s="136"/>
      <c r="B96" s="137"/>
      <c r="C96" s="135"/>
      <c r="D96" s="106" t="s">
        <v>82</v>
      </c>
      <c r="E96" s="8">
        <f>'Перечень мероприятий'!J84</f>
        <v>25</v>
      </c>
      <c r="F96" s="121"/>
    </row>
    <row r="97" spans="1:6" ht="26.25" customHeight="1" x14ac:dyDescent="0.2">
      <c r="A97" s="136"/>
      <c r="B97" s="137"/>
      <c r="C97" s="135"/>
      <c r="D97" s="106" t="s">
        <v>83</v>
      </c>
      <c r="E97" s="8">
        <f>'Перечень мероприятий'!K84</f>
        <v>25</v>
      </c>
      <c r="F97" s="121"/>
    </row>
    <row r="98" spans="1:6" ht="39.75" customHeight="1" x14ac:dyDescent="0.2">
      <c r="A98" s="136" t="s">
        <v>273</v>
      </c>
      <c r="B98" s="137" t="s">
        <v>49</v>
      </c>
      <c r="C98" s="135"/>
      <c r="D98" s="106" t="s">
        <v>46</v>
      </c>
      <c r="E98" s="8">
        <f>E99+E100+E101+E102+E103</f>
        <v>20</v>
      </c>
      <c r="F98" s="132"/>
    </row>
    <row r="99" spans="1:6" ht="40.5" customHeight="1" x14ac:dyDescent="0.2">
      <c r="A99" s="136"/>
      <c r="B99" s="137"/>
      <c r="C99" s="135"/>
      <c r="D99" s="106" t="s">
        <v>47</v>
      </c>
      <c r="E99" s="8">
        <f>'Обоснование финансовых ресу '!G94</f>
        <v>0</v>
      </c>
      <c r="F99" s="133"/>
    </row>
    <row r="100" spans="1:6" ht="26.25" customHeight="1" x14ac:dyDescent="0.2">
      <c r="A100" s="136"/>
      <c r="B100" s="137"/>
      <c r="C100" s="135"/>
      <c r="D100" s="106" t="s">
        <v>48</v>
      </c>
      <c r="E100" s="8">
        <f>'Перечень мероприятий'!H89</f>
        <v>0</v>
      </c>
      <c r="F100" s="133"/>
    </row>
    <row r="101" spans="1:6" ht="30.75" customHeight="1" x14ac:dyDescent="0.2">
      <c r="A101" s="136"/>
      <c r="B101" s="137"/>
      <c r="C101" s="135"/>
      <c r="D101" s="106" t="s">
        <v>81</v>
      </c>
      <c r="E101" s="8">
        <f>'Перечень мероприятий'!I89</f>
        <v>0</v>
      </c>
      <c r="F101" s="133"/>
    </row>
    <row r="102" spans="1:6" ht="36" customHeight="1" x14ac:dyDescent="0.2">
      <c r="A102" s="136"/>
      <c r="B102" s="137"/>
      <c r="C102" s="135"/>
      <c r="D102" s="106" t="s">
        <v>82</v>
      </c>
      <c r="E102" s="8">
        <f>'Перечень мероприятий'!J89</f>
        <v>10</v>
      </c>
      <c r="F102" s="133"/>
    </row>
    <row r="103" spans="1:6" ht="38.25" customHeight="1" x14ac:dyDescent="0.2">
      <c r="A103" s="136"/>
      <c r="B103" s="137"/>
      <c r="C103" s="135"/>
      <c r="D103" s="106" t="s">
        <v>83</v>
      </c>
      <c r="E103" s="8">
        <f>'Перечень мероприятий'!K89</f>
        <v>10</v>
      </c>
      <c r="F103" s="134"/>
    </row>
    <row r="104" spans="1:6" ht="24.75" customHeight="1" x14ac:dyDescent="0.2">
      <c r="A104" s="123" t="s">
        <v>274</v>
      </c>
      <c r="B104" s="126" t="s">
        <v>49</v>
      </c>
      <c r="C104" s="129"/>
      <c r="D104" s="106" t="s">
        <v>46</v>
      </c>
      <c r="E104" s="8">
        <f>E105+E106+E107+E108+E109</f>
        <v>40</v>
      </c>
      <c r="F104" s="132"/>
    </row>
    <row r="105" spans="1:6" ht="25.5" customHeight="1" x14ac:dyDescent="0.2">
      <c r="A105" s="124"/>
      <c r="B105" s="127"/>
      <c r="C105" s="130"/>
      <c r="D105" s="106" t="s">
        <v>47</v>
      </c>
      <c r="E105" s="8">
        <f>'Перечень мероприятий'!G94</f>
        <v>0</v>
      </c>
      <c r="F105" s="133"/>
    </row>
    <row r="106" spans="1:6" ht="25.5" customHeight="1" x14ac:dyDescent="0.2">
      <c r="A106" s="124"/>
      <c r="B106" s="127"/>
      <c r="C106" s="130"/>
      <c r="D106" s="106" t="s">
        <v>48</v>
      </c>
      <c r="E106" s="8">
        <f>'Перечень мероприятий'!H94</f>
        <v>0</v>
      </c>
      <c r="F106" s="133"/>
    </row>
    <row r="107" spans="1:6" ht="27.75" customHeight="1" x14ac:dyDescent="0.2">
      <c r="A107" s="124"/>
      <c r="B107" s="127"/>
      <c r="C107" s="130"/>
      <c r="D107" s="106" t="s">
        <v>81</v>
      </c>
      <c r="E107" s="8">
        <f>'Перечень мероприятий'!I94</f>
        <v>0</v>
      </c>
      <c r="F107" s="133"/>
    </row>
    <row r="108" spans="1:6" ht="26.25" customHeight="1" x14ac:dyDescent="0.2">
      <c r="A108" s="124"/>
      <c r="B108" s="127"/>
      <c r="C108" s="130"/>
      <c r="D108" s="106" t="s">
        <v>82</v>
      </c>
      <c r="E108" s="8">
        <f>'Перечень мероприятий'!J94</f>
        <v>20</v>
      </c>
      <c r="F108" s="133"/>
    </row>
    <row r="109" spans="1:6" ht="21" customHeight="1" x14ac:dyDescent="0.2">
      <c r="A109" s="125"/>
      <c r="B109" s="128"/>
      <c r="C109" s="131"/>
      <c r="D109" s="106" t="s">
        <v>83</v>
      </c>
      <c r="E109" s="8">
        <f>'Перечень мероприятий'!K94</f>
        <v>20</v>
      </c>
      <c r="F109" s="134"/>
    </row>
    <row r="110" spans="1:6" ht="38.25" customHeight="1" x14ac:dyDescent="0.2">
      <c r="A110" s="123" t="s">
        <v>275</v>
      </c>
      <c r="B110" s="126" t="s">
        <v>49</v>
      </c>
      <c r="C110" s="129"/>
      <c r="D110" s="106" t="s">
        <v>46</v>
      </c>
      <c r="E110" s="8">
        <f>E111+E112+E113+E114+E115</f>
        <v>0</v>
      </c>
      <c r="F110" s="132"/>
    </row>
    <row r="111" spans="1:6" ht="29.25" customHeight="1" x14ac:dyDescent="0.2">
      <c r="A111" s="124"/>
      <c r="B111" s="127"/>
      <c r="C111" s="130"/>
      <c r="D111" s="106" t="s">
        <v>47</v>
      </c>
      <c r="E111" s="8">
        <f>'Перечень мероприятий'!G99</f>
        <v>0</v>
      </c>
      <c r="F111" s="133"/>
    </row>
    <row r="112" spans="1:6" ht="29.25" customHeight="1" x14ac:dyDescent="0.2">
      <c r="A112" s="124"/>
      <c r="B112" s="127"/>
      <c r="C112" s="130"/>
      <c r="D112" s="106" t="s">
        <v>48</v>
      </c>
      <c r="E112" s="8">
        <f>'Перечень мероприятий'!H99</f>
        <v>0</v>
      </c>
      <c r="F112" s="133"/>
    </row>
    <row r="113" spans="1:6" ht="26.25" customHeight="1" x14ac:dyDescent="0.2">
      <c r="A113" s="124"/>
      <c r="B113" s="127"/>
      <c r="C113" s="130"/>
      <c r="D113" s="106" t="s">
        <v>81</v>
      </c>
      <c r="E113" s="8">
        <f>'Перечень мероприятий'!I99</f>
        <v>0</v>
      </c>
      <c r="F113" s="133"/>
    </row>
    <row r="114" spans="1:6" ht="30" customHeight="1" x14ac:dyDescent="0.2">
      <c r="A114" s="124"/>
      <c r="B114" s="127"/>
      <c r="C114" s="130"/>
      <c r="D114" s="106" t="s">
        <v>82</v>
      </c>
      <c r="E114" s="8">
        <f>'Перечень мероприятий'!J99</f>
        <v>0</v>
      </c>
      <c r="F114" s="133"/>
    </row>
    <row r="115" spans="1:6" ht="27" customHeight="1" x14ac:dyDescent="0.2">
      <c r="A115" s="125"/>
      <c r="B115" s="128"/>
      <c r="C115" s="131"/>
      <c r="D115" s="106" t="s">
        <v>83</v>
      </c>
      <c r="E115" s="8">
        <f>'Перечень мероприятий'!K99</f>
        <v>0</v>
      </c>
      <c r="F115" s="134"/>
    </row>
    <row r="116" spans="1:6" ht="36.75" customHeight="1" x14ac:dyDescent="0.2">
      <c r="A116" s="123" t="s">
        <v>447</v>
      </c>
      <c r="B116" s="126" t="s">
        <v>49</v>
      </c>
      <c r="C116" s="129"/>
      <c r="D116" s="106" t="s">
        <v>46</v>
      </c>
      <c r="E116" s="8">
        <f>E117+E118+E119+E120+E121</f>
        <v>0</v>
      </c>
      <c r="F116" s="132"/>
    </row>
    <row r="117" spans="1:6" ht="45.75" customHeight="1" x14ac:dyDescent="0.2">
      <c r="A117" s="124"/>
      <c r="B117" s="127"/>
      <c r="C117" s="130"/>
      <c r="D117" s="106" t="s">
        <v>47</v>
      </c>
      <c r="E117" s="8">
        <f>'Перечень мероприятий'!G105</f>
        <v>0</v>
      </c>
      <c r="F117" s="133"/>
    </row>
    <row r="118" spans="1:6" ht="51" customHeight="1" x14ac:dyDescent="0.2">
      <c r="A118" s="124"/>
      <c r="B118" s="127"/>
      <c r="C118" s="130"/>
      <c r="D118" s="106" t="s">
        <v>48</v>
      </c>
      <c r="E118" s="8">
        <f>'Перечень мероприятий'!H105</f>
        <v>0</v>
      </c>
      <c r="F118" s="133"/>
    </row>
    <row r="119" spans="1:6" ht="52.5" customHeight="1" x14ac:dyDescent="0.2">
      <c r="A119" s="124"/>
      <c r="B119" s="127"/>
      <c r="C119" s="130"/>
      <c r="D119" s="106" t="s">
        <v>81</v>
      </c>
      <c r="E119" s="8">
        <f>'Перечень мероприятий'!I105</f>
        <v>0</v>
      </c>
      <c r="F119" s="133"/>
    </row>
    <row r="120" spans="1:6" ht="50.25" customHeight="1" x14ac:dyDescent="0.2">
      <c r="A120" s="124"/>
      <c r="B120" s="127"/>
      <c r="C120" s="130"/>
      <c r="D120" s="106" t="s">
        <v>82</v>
      </c>
      <c r="E120" s="8">
        <f>'Перечень мероприятий'!J105</f>
        <v>0</v>
      </c>
      <c r="F120" s="133"/>
    </row>
    <row r="121" spans="1:6" ht="54.75" customHeight="1" x14ac:dyDescent="0.2">
      <c r="A121" s="125"/>
      <c r="B121" s="128"/>
      <c r="C121" s="131"/>
      <c r="D121" s="106" t="s">
        <v>83</v>
      </c>
      <c r="E121" s="8">
        <f>'Перечень мероприятий'!K105</f>
        <v>0</v>
      </c>
      <c r="F121" s="134"/>
    </row>
    <row r="122" spans="1:6" ht="27" customHeight="1" x14ac:dyDescent="0.2">
      <c r="A122" s="123" t="s">
        <v>445</v>
      </c>
      <c r="B122" s="126" t="s">
        <v>49</v>
      </c>
      <c r="C122" s="129"/>
      <c r="D122" s="106" t="s">
        <v>46</v>
      </c>
      <c r="E122" s="8">
        <f>E123+E124+E125+E126+E127</f>
        <v>0</v>
      </c>
      <c r="F122" s="132"/>
    </row>
    <row r="123" spans="1:6" ht="27" customHeight="1" x14ac:dyDescent="0.2">
      <c r="A123" s="124"/>
      <c r="B123" s="127"/>
      <c r="C123" s="130"/>
      <c r="D123" s="106" t="s">
        <v>47</v>
      </c>
      <c r="E123" s="8">
        <f>'Перечень мероприятий'!G110</f>
        <v>0</v>
      </c>
      <c r="F123" s="133"/>
    </row>
    <row r="124" spans="1:6" ht="27" customHeight="1" x14ac:dyDescent="0.2">
      <c r="A124" s="124"/>
      <c r="B124" s="127"/>
      <c r="C124" s="130"/>
      <c r="D124" s="106" t="s">
        <v>48</v>
      </c>
      <c r="E124" s="8">
        <f>'Перечень мероприятий'!H110</f>
        <v>0</v>
      </c>
      <c r="F124" s="133"/>
    </row>
    <row r="125" spans="1:6" ht="27" customHeight="1" x14ac:dyDescent="0.2">
      <c r="A125" s="124"/>
      <c r="B125" s="127"/>
      <c r="C125" s="130"/>
      <c r="D125" s="106" t="s">
        <v>81</v>
      </c>
      <c r="E125" s="8">
        <f>'Перечень мероприятий'!I110</f>
        <v>0</v>
      </c>
      <c r="F125" s="133"/>
    </row>
    <row r="126" spans="1:6" ht="27" customHeight="1" x14ac:dyDescent="0.2">
      <c r="A126" s="124"/>
      <c r="B126" s="127"/>
      <c r="C126" s="130"/>
      <c r="D126" s="106" t="s">
        <v>82</v>
      </c>
      <c r="E126" s="8">
        <f>'Перечень мероприятий'!J110</f>
        <v>0</v>
      </c>
      <c r="F126" s="133"/>
    </row>
    <row r="127" spans="1:6" ht="22.5" customHeight="1" x14ac:dyDescent="0.2">
      <c r="A127" s="125"/>
      <c r="B127" s="128"/>
      <c r="C127" s="131"/>
      <c r="D127" s="106" t="s">
        <v>83</v>
      </c>
      <c r="E127" s="8">
        <f>'Перечень мероприятий'!K110</f>
        <v>0</v>
      </c>
      <c r="F127" s="134"/>
    </row>
    <row r="128" spans="1:6" ht="20.25" customHeight="1" x14ac:dyDescent="0.2">
      <c r="A128" s="136" t="s">
        <v>276</v>
      </c>
      <c r="B128" s="137" t="s">
        <v>49</v>
      </c>
      <c r="C128" s="135"/>
      <c r="D128" s="106" t="s">
        <v>46</v>
      </c>
      <c r="E128" s="8">
        <f>E129+E130+E131+E132+E133</f>
        <v>216539.8</v>
      </c>
      <c r="F128" s="121"/>
    </row>
    <row r="129" spans="1:6" ht="17.25" customHeight="1" x14ac:dyDescent="0.2">
      <c r="A129" s="136"/>
      <c r="B129" s="137"/>
      <c r="C129" s="135"/>
      <c r="D129" s="106" t="s">
        <v>47</v>
      </c>
      <c r="E129" s="8">
        <f>E135+E141+E147+E153</f>
        <v>36476.300000000003</v>
      </c>
      <c r="F129" s="121"/>
    </row>
    <row r="130" spans="1:6" ht="21" customHeight="1" x14ac:dyDescent="0.2">
      <c r="A130" s="136"/>
      <c r="B130" s="137"/>
      <c r="C130" s="135"/>
      <c r="D130" s="106" t="s">
        <v>48</v>
      </c>
      <c r="E130" s="8">
        <f>E136+E142+E148+E154</f>
        <v>34782.5</v>
      </c>
      <c r="F130" s="121"/>
    </row>
    <row r="131" spans="1:6" ht="24.75" customHeight="1" x14ac:dyDescent="0.2">
      <c r="A131" s="136"/>
      <c r="B131" s="137"/>
      <c r="C131" s="135"/>
      <c r="D131" s="106" t="s">
        <v>81</v>
      </c>
      <c r="E131" s="8">
        <f>E137+E143+E149+E155</f>
        <v>41227</v>
      </c>
      <c r="F131" s="121"/>
    </row>
    <row r="132" spans="1:6" ht="21" customHeight="1" x14ac:dyDescent="0.2">
      <c r="A132" s="136"/>
      <c r="B132" s="137"/>
      <c r="C132" s="135"/>
      <c r="D132" s="106" t="s">
        <v>82</v>
      </c>
      <c r="E132" s="8">
        <f>E138+E144+E150+E156</f>
        <v>52027</v>
      </c>
      <c r="F132" s="121"/>
    </row>
    <row r="133" spans="1:6" ht="18" customHeight="1" x14ac:dyDescent="0.2">
      <c r="A133" s="136"/>
      <c r="B133" s="137"/>
      <c r="C133" s="135"/>
      <c r="D133" s="106" t="s">
        <v>83</v>
      </c>
      <c r="E133" s="8">
        <f>E139+E145+E151+E157</f>
        <v>52027</v>
      </c>
      <c r="F133" s="121"/>
    </row>
    <row r="134" spans="1:6" ht="21" customHeight="1" x14ac:dyDescent="0.2">
      <c r="A134" s="136" t="s">
        <v>277</v>
      </c>
      <c r="B134" s="137" t="s">
        <v>49</v>
      </c>
      <c r="C134" s="137" t="s">
        <v>107</v>
      </c>
      <c r="D134" s="106" t="s">
        <v>46</v>
      </c>
      <c r="E134" s="8">
        <f>E135+E136+E137+E138+E139</f>
        <v>204777.9</v>
      </c>
      <c r="F134" s="132"/>
    </row>
    <row r="135" spans="1:6" ht="21" customHeight="1" x14ac:dyDescent="0.2">
      <c r="A135" s="136"/>
      <c r="B135" s="137"/>
      <c r="C135" s="137"/>
      <c r="D135" s="106" t="s">
        <v>47</v>
      </c>
      <c r="E135" s="8">
        <f>'Перечень мероприятий'!G119</f>
        <v>35714.400000000001</v>
      </c>
      <c r="F135" s="133"/>
    </row>
    <row r="136" spans="1:6" ht="21" customHeight="1" x14ac:dyDescent="0.2">
      <c r="A136" s="136"/>
      <c r="B136" s="137"/>
      <c r="C136" s="137"/>
      <c r="D136" s="106" t="s">
        <v>48</v>
      </c>
      <c r="E136" s="8">
        <f>'Перечень мероприятий'!H119</f>
        <v>31782.5</v>
      </c>
      <c r="F136" s="133"/>
    </row>
    <row r="137" spans="1:6" ht="21" customHeight="1" x14ac:dyDescent="0.2">
      <c r="A137" s="136"/>
      <c r="B137" s="137"/>
      <c r="C137" s="137"/>
      <c r="D137" s="106" t="s">
        <v>81</v>
      </c>
      <c r="E137" s="8">
        <f>'Перечень мероприятий'!I119</f>
        <v>39227</v>
      </c>
      <c r="F137" s="133"/>
    </row>
    <row r="138" spans="1:6" ht="21" customHeight="1" x14ac:dyDescent="0.2">
      <c r="A138" s="136"/>
      <c r="B138" s="137"/>
      <c r="C138" s="137"/>
      <c r="D138" s="106" t="s">
        <v>82</v>
      </c>
      <c r="E138" s="8">
        <f>'Перечень мероприятий'!J119</f>
        <v>49027</v>
      </c>
      <c r="F138" s="133"/>
    </row>
    <row r="139" spans="1:6" ht="34.5" customHeight="1" x14ac:dyDescent="0.2">
      <c r="A139" s="136"/>
      <c r="B139" s="137"/>
      <c r="C139" s="137"/>
      <c r="D139" s="106" t="s">
        <v>83</v>
      </c>
      <c r="E139" s="8">
        <f>'Перечень мероприятий'!K119</f>
        <v>49027</v>
      </c>
      <c r="F139" s="134"/>
    </row>
    <row r="140" spans="1:6" ht="21" customHeight="1" x14ac:dyDescent="0.2">
      <c r="A140" s="136" t="s">
        <v>278</v>
      </c>
      <c r="B140" s="137" t="s">
        <v>49</v>
      </c>
      <c r="C140" s="135"/>
      <c r="D140" s="106" t="s">
        <v>46</v>
      </c>
      <c r="E140" s="8">
        <f>E141+E142+E143+E144+E145</f>
        <v>0</v>
      </c>
      <c r="F140" s="132"/>
    </row>
    <row r="141" spans="1:6" ht="21" customHeight="1" x14ac:dyDescent="0.2">
      <c r="A141" s="136"/>
      <c r="B141" s="137"/>
      <c r="C141" s="135"/>
      <c r="D141" s="106" t="s">
        <v>47</v>
      </c>
      <c r="E141" s="8">
        <f>'Перечень мероприятий'!G124</f>
        <v>0</v>
      </c>
      <c r="F141" s="133"/>
    </row>
    <row r="142" spans="1:6" ht="21" customHeight="1" x14ac:dyDescent="0.2">
      <c r="A142" s="136"/>
      <c r="B142" s="137"/>
      <c r="C142" s="135"/>
      <c r="D142" s="106" t="s">
        <v>48</v>
      </c>
      <c r="E142" s="8">
        <f>'Перечень мероприятий'!H124</f>
        <v>0</v>
      </c>
      <c r="F142" s="133"/>
    </row>
    <row r="143" spans="1:6" ht="21" customHeight="1" x14ac:dyDescent="0.2">
      <c r="A143" s="136"/>
      <c r="B143" s="137"/>
      <c r="C143" s="135"/>
      <c r="D143" s="106" t="s">
        <v>81</v>
      </c>
      <c r="E143" s="8">
        <f>'Перечень мероприятий'!I124</f>
        <v>0</v>
      </c>
      <c r="F143" s="133"/>
    </row>
    <row r="144" spans="1:6" ht="21" customHeight="1" x14ac:dyDescent="0.2">
      <c r="A144" s="136"/>
      <c r="B144" s="137"/>
      <c r="C144" s="135"/>
      <c r="D144" s="106" t="s">
        <v>82</v>
      </c>
      <c r="E144" s="8">
        <f>'Перечень мероприятий'!J124</f>
        <v>0</v>
      </c>
      <c r="F144" s="133"/>
    </row>
    <row r="145" spans="1:6" ht="22.15" customHeight="1" x14ac:dyDescent="0.2">
      <c r="A145" s="136"/>
      <c r="B145" s="137"/>
      <c r="C145" s="135"/>
      <c r="D145" s="106" t="s">
        <v>83</v>
      </c>
      <c r="E145" s="8">
        <f>'Перечень мероприятий'!K124</f>
        <v>0</v>
      </c>
      <c r="F145" s="134"/>
    </row>
    <row r="146" spans="1:6" ht="18" customHeight="1" x14ac:dyDescent="0.2">
      <c r="A146" s="136" t="s">
        <v>279</v>
      </c>
      <c r="B146" s="137" t="s">
        <v>49</v>
      </c>
      <c r="C146" s="137" t="s">
        <v>108</v>
      </c>
      <c r="D146" s="106" t="s">
        <v>46</v>
      </c>
      <c r="E146" s="8">
        <f>E147+E148+E149+E150+E151</f>
        <v>11761.9</v>
      </c>
      <c r="F146" s="132"/>
    </row>
    <row r="147" spans="1:6" ht="16.899999999999999" customHeight="1" x14ac:dyDescent="0.2">
      <c r="A147" s="136"/>
      <c r="B147" s="137"/>
      <c r="C147" s="137"/>
      <c r="D147" s="106" t="s">
        <v>47</v>
      </c>
      <c r="E147" s="8">
        <f>'Перечень мероприятий'!G129</f>
        <v>761.9</v>
      </c>
      <c r="F147" s="133"/>
    </row>
    <row r="148" spans="1:6" ht="16.899999999999999" customHeight="1" x14ac:dyDescent="0.2">
      <c r="A148" s="136"/>
      <c r="B148" s="137"/>
      <c r="C148" s="137"/>
      <c r="D148" s="106" t="s">
        <v>48</v>
      </c>
      <c r="E148" s="8">
        <f>'Перечень мероприятий'!H129</f>
        <v>3000</v>
      </c>
      <c r="F148" s="133"/>
    </row>
    <row r="149" spans="1:6" ht="16.899999999999999" customHeight="1" x14ac:dyDescent="0.2">
      <c r="A149" s="136"/>
      <c r="B149" s="137"/>
      <c r="C149" s="137"/>
      <c r="D149" s="106" t="s">
        <v>81</v>
      </c>
      <c r="E149" s="8">
        <f>'Перечень мероприятий'!I129</f>
        <v>2000</v>
      </c>
      <c r="F149" s="133"/>
    </row>
    <row r="150" spans="1:6" ht="16.899999999999999" customHeight="1" x14ac:dyDescent="0.2">
      <c r="A150" s="136"/>
      <c r="B150" s="137"/>
      <c r="C150" s="137"/>
      <c r="D150" s="106" t="s">
        <v>82</v>
      </c>
      <c r="E150" s="8">
        <f>'Перечень мероприятий'!J129</f>
        <v>3000</v>
      </c>
      <c r="F150" s="133"/>
    </row>
    <row r="151" spans="1:6" ht="19.149999999999999" customHeight="1" x14ac:dyDescent="0.2">
      <c r="A151" s="136"/>
      <c r="B151" s="137"/>
      <c r="C151" s="137"/>
      <c r="D151" s="106" t="s">
        <v>83</v>
      </c>
      <c r="E151" s="8">
        <f>'Перечень мероприятий'!K129</f>
        <v>3000</v>
      </c>
      <c r="F151" s="134"/>
    </row>
    <row r="152" spans="1:6" ht="28.9" customHeight="1" x14ac:dyDescent="0.2">
      <c r="A152" s="136" t="s">
        <v>280</v>
      </c>
      <c r="B152" s="137" t="s">
        <v>49</v>
      </c>
      <c r="C152" s="135"/>
      <c r="D152" s="106" t="s">
        <v>46</v>
      </c>
      <c r="E152" s="8">
        <f>E153+E154+E155+E156+E157</f>
        <v>0</v>
      </c>
      <c r="F152" s="132"/>
    </row>
    <row r="153" spans="1:6" ht="21" customHeight="1" x14ac:dyDescent="0.2">
      <c r="A153" s="136"/>
      <c r="B153" s="137"/>
      <c r="C153" s="135"/>
      <c r="D153" s="106" t="s">
        <v>47</v>
      </c>
      <c r="E153" s="8">
        <f>'Перечень мероприятий'!G134</f>
        <v>0</v>
      </c>
      <c r="F153" s="133"/>
    </row>
    <row r="154" spans="1:6" ht="26.45" customHeight="1" x14ac:dyDescent="0.2">
      <c r="A154" s="136"/>
      <c r="B154" s="137"/>
      <c r="C154" s="135"/>
      <c r="D154" s="106" t="s">
        <v>48</v>
      </c>
      <c r="E154" s="8">
        <f>'Перечень мероприятий'!H134</f>
        <v>0</v>
      </c>
      <c r="F154" s="133"/>
    </row>
    <row r="155" spans="1:6" ht="21" customHeight="1" x14ac:dyDescent="0.2">
      <c r="A155" s="136"/>
      <c r="B155" s="137"/>
      <c r="C155" s="135"/>
      <c r="D155" s="106" t="s">
        <v>81</v>
      </c>
      <c r="E155" s="8">
        <f>'Перечень мероприятий'!I134</f>
        <v>0</v>
      </c>
      <c r="F155" s="133"/>
    </row>
    <row r="156" spans="1:6" ht="25.15" customHeight="1" x14ac:dyDescent="0.2">
      <c r="A156" s="136"/>
      <c r="B156" s="137"/>
      <c r="C156" s="135"/>
      <c r="D156" s="106" t="s">
        <v>82</v>
      </c>
      <c r="E156" s="8">
        <f>'Перечень мероприятий'!J134</f>
        <v>0</v>
      </c>
      <c r="F156" s="133"/>
    </row>
    <row r="157" spans="1:6" ht="40.5" customHeight="1" x14ac:dyDescent="0.2">
      <c r="A157" s="136"/>
      <c r="B157" s="137"/>
      <c r="C157" s="135"/>
      <c r="D157" s="106" t="s">
        <v>83</v>
      </c>
      <c r="E157" s="8">
        <f>'Перечень мероприятий'!K134</f>
        <v>0</v>
      </c>
      <c r="F157" s="134"/>
    </row>
    <row r="158" spans="1:6" ht="42" customHeight="1" x14ac:dyDescent="0.2">
      <c r="A158" s="136" t="s">
        <v>281</v>
      </c>
      <c r="B158" s="137" t="s">
        <v>49</v>
      </c>
      <c r="C158" s="137"/>
      <c r="D158" s="106" t="s">
        <v>46</v>
      </c>
      <c r="E158" s="8">
        <f>E159+E160+E161+E162+E163</f>
        <v>8358.5</v>
      </c>
      <c r="F158" s="132"/>
    </row>
    <row r="159" spans="1:6" ht="39" customHeight="1" x14ac:dyDescent="0.2">
      <c r="A159" s="136"/>
      <c r="B159" s="137"/>
      <c r="C159" s="137"/>
      <c r="D159" s="106" t="s">
        <v>47</v>
      </c>
      <c r="E159" s="8">
        <f>E165+E171+E177+E183</f>
        <v>50</v>
      </c>
      <c r="F159" s="133"/>
    </row>
    <row r="160" spans="1:6" ht="34.15" customHeight="1" x14ac:dyDescent="0.2">
      <c r="A160" s="136"/>
      <c r="B160" s="137"/>
      <c r="C160" s="137"/>
      <c r="D160" s="106" t="s">
        <v>48</v>
      </c>
      <c r="E160" s="8">
        <f>E166+E172+E178+E184</f>
        <v>2278.5</v>
      </c>
      <c r="F160" s="133"/>
    </row>
    <row r="161" spans="1:6" ht="36" customHeight="1" x14ac:dyDescent="0.2">
      <c r="A161" s="136"/>
      <c r="B161" s="137"/>
      <c r="C161" s="137"/>
      <c r="D161" s="106" t="s">
        <v>81</v>
      </c>
      <c r="E161" s="8">
        <f>E167+E173+E179+E185</f>
        <v>1830</v>
      </c>
      <c r="F161" s="133"/>
    </row>
    <row r="162" spans="1:6" ht="33" customHeight="1" x14ac:dyDescent="0.2">
      <c r="A162" s="136"/>
      <c r="B162" s="137"/>
      <c r="C162" s="137"/>
      <c r="D162" s="106" t="s">
        <v>82</v>
      </c>
      <c r="E162" s="8">
        <f>E168+E174+E180+E186</f>
        <v>2100</v>
      </c>
      <c r="F162" s="133"/>
    </row>
    <row r="163" spans="1:6" ht="60" customHeight="1" x14ac:dyDescent="0.2">
      <c r="A163" s="136"/>
      <c r="B163" s="137"/>
      <c r="C163" s="137"/>
      <c r="D163" s="106" t="s">
        <v>83</v>
      </c>
      <c r="E163" s="8">
        <f>E169+E175+E181+E187</f>
        <v>2100</v>
      </c>
      <c r="F163" s="134"/>
    </row>
    <row r="164" spans="1:6" ht="44.25" customHeight="1" x14ac:dyDescent="0.2">
      <c r="A164" s="123" t="s">
        <v>282</v>
      </c>
      <c r="B164" s="137" t="s">
        <v>49</v>
      </c>
      <c r="C164" s="137"/>
      <c r="D164" s="106" t="s">
        <v>46</v>
      </c>
      <c r="E164" s="8">
        <f>E165+E166+E167+E168+E169</f>
        <v>6450.6</v>
      </c>
      <c r="F164" s="132"/>
    </row>
    <row r="165" spans="1:6" ht="42.75" customHeight="1" x14ac:dyDescent="0.2">
      <c r="A165" s="124"/>
      <c r="B165" s="137"/>
      <c r="C165" s="137"/>
      <c r="D165" s="106" t="s">
        <v>47</v>
      </c>
      <c r="E165" s="8">
        <f>'Перечень мероприятий'!G144</f>
        <v>0</v>
      </c>
      <c r="F165" s="133"/>
    </row>
    <row r="166" spans="1:6" ht="33.75" customHeight="1" x14ac:dyDescent="0.2">
      <c r="A166" s="124"/>
      <c r="B166" s="137"/>
      <c r="C166" s="137"/>
      <c r="D166" s="106" t="s">
        <v>48</v>
      </c>
      <c r="E166" s="8">
        <f>'Перечень мероприятий'!H141</f>
        <v>1920.6</v>
      </c>
      <c r="F166" s="133"/>
    </row>
    <row r="167" spans="1:6" ht="26.25" customHeight="1" x14ac:dyDescent="0.2">
      <c r="A167" s="124"/>
      <c r="B167" s="137"/>
      <c r="C167" s="137"/>
      <c r="D167" s="106" t="s">
        <v>81</v>
      </c>
      <c r="E167" s="8">
        <f>'Перечень мероприятий'!I144</f>
        <v>1330</v>
      </c>
      <c r="F167" s="133"/>
    </row>
    <row r="168" spans="1:6" ht="28.5" customHeight="1" x14ac:dyDescent="0.2">
      <c r="A168" s="124"/>
      <c r="B168" s="137"/>
      <c r="C168" s="137"/>
      <c r="D168" s="106" t="s">
        <v>82</v>
      </c>
      <c r="E168" s="8">
        <f>'Перечень мероприятий'!J144</f>
        <v>1600</v>
      </c>
      <c r="F168" s="133"/>
    </row>
    <row r="169" spans="1:6" ht="29.25" customHeight="1" x14ac:dyDescent="0.2">
      <c r="A169" s="125"/>
      <c r="B169" s="137"/>
      <c r="C169" s="137"/>
      <c r="D169" s="106" t="s">
        <v>83</v>
      </c>
      <c r="E169" s="8">
        <f>'Перечень мероприятий'!K144</f>
        <v>1600</v>
      </c>
      <c r="F169" s="134"/>
    </row>
    <row r="170" spans="1:6" ht="21" customHeight="1" x14ac:dyDescent="0.2">
      <c r="A170" s="136" t="s">
        <v>283</v>
      </c>
      <c r="B170" s="137" t="s">
        <v>49</v>
      </c>
      <c r="C170" s="135"/>
      <c r="D170" s="106" t="s">
        <v>46</v>
      </c>
      <c r="E170" s="8">
        <f>E171+E172+E173+E174+E175</f>
        <v>1078.4000000000001</v>
      </c>
      <c r="F170" s="132"/>
    </row>
    <row r="171" spans="1:6" ht="21" customHeight="1" x14ac:dyDescent="0.2">
      <c r="A171" s="136"/>
      <c r="B171" s="137"/>
      <c r="C171" s="135"/>
      <c r="D171" s="106" t="s">
        <v>47</v>
      </c>
      <c r="E171" s="8">
        <f>'Перечень мероприятий'!G146</f>
        <v>0</v>
      </c>
      <c r="F171" s="133"/>
    </row>
    <row r="172" spans="1:6" ht="21" customHeight="1" x14ac:dyDescent="0.2">
      <c r="A172" s="136"/>
      <c r="B172" s="137"/>
      <c r="C172" s="135"/>
      <c r="D172" s="106" t="s">
        <v>48</v>
      </c>
      <c r="E172" s="8">
        <f>'Перечень мероприятий'!H149</f>
        <v>178.4</v>
      </c>
      <c r="F172" s="133"/>
    </row>
    <row r="173" spans="1:6" ht="21" customHeight="1" x14ac:dyDescent="0.2">
      <c r="A173" s="136"/>
      <c r="B173" s="137"/>
      <c r="C173" s="135"/>
      <c r="D173" s="106" t="s">
        <v>81</v>
      </c>
      <c r="E173" s="8">
        <f>'Перечень мероприятий'!I149</f>
        <v>300</v>
      </c>
      <c r="F173" s="133"/>
    </row>
    <row r="174" spans="1:6" ht="21" customHeight="1" x14ac:dyDescent="0.2">
      <c r="A174" s="136"/>
      <c r="B174" s="137"/>
      <c r="C174" s="135"/>
      <c r="D174" s="106" t="s">
        <v>82</v>
      </c>
      <c r="E174" s="8">
        <f>'Перечень мероприятий'!J149</f>
        <v>300</v>
      </c>
      <c r="F174" s="133"/>
    </row>
    <row r="175" spans="1:6" ht="21" customHeight="1" x14ac:dyDescent="0.2">
      <c r="A175" s="136"/>
      <c r="B175" s="137"/>
      <c r="C175" s="135"/>
      <c r="D175" s="106" t="s">
        <v>83</v>
      </c>
      <c r="E175" s="8">
        <f>'Перечень мероприятий'!K149</f>
        <v>300</v>
      </c>
      <c r="F175" s="134"/>
    </row>
    <row r="176" spans="1:6" ht="21" customHeight="1" x14ac:dyDescent="0.2">
      <c r="A176" s="123" t="s">
        <v>284</v>
      </c>
      <c r="B176" s="126" t="s">
        <v>49</v>
      </c>
      <c r="C176" s="129"/>
      <c r="D176" s="106" t="s">
        <v>46</v>
      </c>
      <c r="E176" s="8">
        <f>E177+E178+E179+E180+E181</f>
        <v>400</v>
      </c>
      <c r="F176" s="132"/>
    </row>
    <row r="177" spans="1:6" ht="21" customHeight="1" x14ac:dyDescent="0.2">
      <c r="A177" s="124"/>
      <c r="B177" s="127"/>
      <c r="C177" s="130"/>
      <c r="D177" s="106" t="s">
        <v>47</v>
      </c>
      <c r="E177" s="8">
        <f>'Перечень мероприятий'!G154</f>
        <v>0</v>
      </c>
      <c r="F177" s="133"/>
    </row>
    <row r="178" spans="1:6" ht="21" customHeight="1" x14ac:dyDescent="0.2">
      <c r="A178" s="124"/>
      <c r="B178" s="127"/>
      <c r="C178" s="130"/>
      <c r="D178" s="106" t="s">
        <v>48</v>
      </c>
      <c r="E178" s="8">
        <f>'Перечень мероприятий'!H154</f>
        <v>100</v>
      </c>
      <c r="F178" s="133"/>
    </row>
    <row r="179" spans="1:6" ht="21" customHeight="1" x14ac:dyDescent="0.2">
      <c r="A179" s="124"/>
      <c r="B179" s="127"/>
      <c r="C179" s="130"/>
      <c r="D179" s="106" t="s">
        <v>81</v>
      </c>
      <c r="E179" s="8">
        <f>'Перечень мероприятий'!I154</f>
        <v>100</v>
      </c>
      <c r="F179" s="133"/>
    </row>
    <row r="180" spans="1:6" ht="21" customHeight="1" x14ac:dyDescent="0.2">
      <c r="A180" s="124"/>
      <c r="B180" s="127"/>
      <c r="C180" s="130"/>
      <c r="D180" s="106" t="s">
        <v>82</v>
      </c>
      <c r="E180" s="8">
        <f>'Перечень мероприятий'!J154</f>
        <v>100</v>
      </c>
      <c r="F180" s="133"/>
    </row>
    <row r="181" spans="1:6" ht="21" customHeight="1" x14ac:dyDescent="0.2">
      <c r="A181" s="125"/>
      <c r="B181" s="128"/>
      <c r="C181" s="131"/>
      <c r="D181" s="106" t="s">
        <v>83</v>
      </c>
      <c r="E181" s="8">
        <f>'Перечень мероприятий'!K154</f>
        <v>100</v>
      </c>
      <c r="F181" s="133"/>
    </row>
    <row r="182" spans="1:6" ht="48" customHeight="1" x14ac:dyDescent="0.2">
      <c r="A182" s="123" t="s">
        <v>285</v>
      </c>
      <c r="B182" s="126" t="s">
        <v>49</v>
      </c>
      <c r="C182" s="129"/>
      <c r="D182" s="106" t="s">
        <v>46</v>
      </c>
      <c r="E182" s="8">
        <f>E183+E184+E185+E186+E187</f>
        <v>429.5</v>
      </c>
      <c r="F182" s="133"/>
    </row>
    <row r="183" spans="1:6" ht="46.5" customHeight="1" x14ac:dyDescent="0.2">
      <c r="A183" s="124"/>
      <c r="B183" s="127"/>
      <c r="C183" s="130"/>
      <c r="D183" s="106" t="s">
        <v>47</v>
      </c>
      <c r="E183" s="8">
        <f>'Перечень мероприятий'!G159</f>
        <v>50</v>
      </c>
      <c r="F183" s="133"/>
    </row>
    <row r="184" spans="1:6" ht="45" customHeight="1" x14ac:dyDescent="0.2">
      <c r="A184" s="124"/>
      <c r="B184" s="127"/>
      <c r="C184" s="130"/>
      <c r="D184" s="106" t="s">
        <v>48</v>
      </c>
      <c r="E184" s="8">
        <f>'Перечень мероприятий'!H159</f>
        <v>79.5</v>
      </c>
      <c r="F184" s="133"/>
    </row>
    <row r="185" spans="1:6" ht="53.25" customHeight="1" x14ac:dyDescent="0.2">
      <c r="A185" s="124"/>
      <c r="B185" s="127"/>
      <c r="C185" s="130"/>
      <c r="D185" s="106" t="s">
        <v>81</v>
      </c>
      <c r="E185" s="8">
        <f>'Перечень мероприятий'!I159</f>
        <v>100</v>
      </c>
      <c r="F185" s="133"/>
    </row>
    <row r="186" spans="1:6" ht="49.5" customHeight="1" x14ac:dyDescent="0.2">
      <c r="A186" s="124"/>
      <c r="B186" s="127"/>
      <c r="C186" s="130"/>
      <c r="D186" s="106" t="s">
        <v>82</v>
      </c>
      <c r="E186" s="8">
        <f>'Перечень мероприятий'!J159</f>
        <v>100</v>
      </c>
      <c r="F186" s="133"/>
    </row>
    <row r="187" spans="1:6" ht="165" customHeight="1" x14ac:dyDescent="0.2">
      <c r="A187" s="125"/>
      <c r="B187" s="128"/>
      <c r="C187" s="131"/>
      <c r="D187" s="106" t="s">
        <v>83</v>
      </c>
      <c r="E187" s="8">
        <f>'Перечень мероприятий'!K159</f>
        <v>100</v>
      </c>
      <c r="F187" s="133"/>
    </row>
    <row r="188" spans="1:6" ht="20.25" customHeight="1" x14ac:dyDescent="0.2">
      <c r="A188" s="123" t="s">
        <v>286</v>
      </c>
      <c r="B188" s="137" t="s">
        <v>2</v>
      </c>
      <c r="C188" s="129"/>
      <c r="D188" s="106" t="s">
        <v>46</v>
      </c>
      <c r="E188" s="8">
        <f>E189+E190+E191+E192+E193</f>
        <v>13609</v>
      </c>
      <c r="F188" s="132"/>
    </row>
    <row r="189" spans="1:6" ht="20.25" customHeight="1" x14ac:dyDescent="0.2">
      <c r="A189" s="124"/>
      <c r="B189" s="137"/>
      <c r="C189" s="130"/>
      <c r="D189" s="106" t="s">
        <v>47</v>
      </c>
      <c r="E189" s="8">
        <f>E249</f>
        <v>1742</v>
      </c>
      <c r="F189" s="133"/>
    </row>
    <row r="190" spans="1:6" ht="20.25" customHeight="1" x14ac:dyDescent="0.2">
      <c r="A190" s="124"/>
      <c r="B190" s="137"/>
      <c r="C190" s="130"/>
      <c r="D190" s="106" t="s">
        <v>48</v>
      </c>
      <c r="E190" s="8">
        <f>E250</f>
        <v>2546</v>
      </c>
      <c r="F190" s="133"/>
    </row>
    <row r="191" spans="1:6" ht="20.25" customHeight="1" x14ac:dyDescent="0.2">
      <c r="A191" s="124"/>
      <c r="B191" s="137"/>
      <c r="C191" s="130"/>
      <c r="D191" s="106" t="s">
        <v>81</v>
      </c>
      <c r="E191" s="8">
        <f>E251</f>
        <v>3107</v>
      </c>
      <c r="F191" s="133"/>
    </row>
    <row r="192" spans="1:6" ht="20.25" customHeight="1" x14ac:dyDescent="0.2">
      <c r="A192" s="124"/>
      <c r="B192" s="137"/>
      <c r="C192" s="130"/>
      <c r="D192" s="106" t="s">
        <v>82</v>
      </c>
      <c r="E192" s="8">
        <f>E252</f>
        <v>3107</v>
      </c>
      <c r="F192" s="133"/>
    </row>
    <row r="193" spans="1:6" ht="20.25" customHeight="1" x14ac:dyDescent="0.2">
      <c r="A193" s="124"/>
      <c r="B193" s="137"/>
      <c r="C193" s="131"/>
      <c r="D193" s="106" t="s">
        <v>83</v>
      </c>
      <c r="E193" s="8">
        <f>E253</f>
        <v>3107</v>
      </c>
      <c r="F193" s="133"/>
    </row>
    <row r="194" spans="1:6" ht="18.600000000000001" customHeight="1" x14ac:dyDescent="0.2">
      <c r="A194" s="124"/>
      <c r="B194" s="137" t="s">
        <v>49</v>
      </c>
      <c r="C194" s="135"/>
      <c r="D194" s="106" t="s">
        <v>46</v>
      </c>
      <c r="E194" s="8">
        <f>E195+E196+E197+E198+E199</f>
        <v>362193.49999999994</v>
      </c>
      <c r="F194" s="133"/>
    </row>
    <row r="195" spans="1:6" ht="18" customHeight="1" x14ac:dyDescent="0.2">
      <c r="A195" s="124"/>
      <c r="B195" s="137"/>
      <c r="C195" s="135"/>
      <c r="D195" s="106" t="s">
        <v>47</v>
      </c>
      <c r="E195" s="8">
        <f>E201+E207+E213+E219+E225+E231+E237+E243+E255+E261</f>
        <v>65166</v>
      </c>
      <c r="F195" s="133"/>
    </row>
    <row r="196" spans="1:6" ht="16.149999999999999" customHeight="1" x14ac:dyDescent="0.2">
      <c r="A196" s="124"/>
      <c r="B196" s="137"/>
      <c r="C196" s="135"/>
      <c r="D196" s="106" t="s">
        <v>48</v>
      </c>
      <c r="E196" s="8">
        <f t="shared" ref="E196:E199" si="0">E202+E208+E214+E220+E226+E232+E238+E244+E256+E262</f>
        <v>68810</v>
      </c>
      <c r="F196" s="133"/>
    </row>
    <row r="197" spans="1:6" ht="18" customHeight="1" x14ac:dyDescent="0.2">
      <c r="A197" s="124"/>
      <c r="B197" s="137"/>
      <c r="C197" s="135"/>
      <c r="D197" s="106" t="s">
        <v>81</v>
      </c>
      <c r="E197" s="8">
        <f t="shared" si="0"/>
        <v>78802.899999999994</v>
      </c>
      <c r="F197" s="133"/>
    </row>
    <row r="198" spans="1:6" ht="16.899999999999999" customHeight="1" x14ac:dyDescent="0.2">
      <c r="A198" s="124"/>
      <c r="B198" s="137"/>
      <c r="C198" s="135"/>
      <c r="D198" s="106" t="s">
        <v>82</v>
      </c>
      <c r="E198" s="8">
        <f t="shared" si="0"/>
        <v>74707.299999999988</v>
      </c>
      <c r="F198" s="133"/>
    </row>
    <row r="199" spans="1:6" ht="16.899999999999999" customHeight="1" x14ac:dyDescent="0.2">
      <c r="A199" s="125"/>
      <c r="B199" s="137"/>
      <c r="C199" s="135"/>
      <c r="D199" s="106" t="s">
        <v>83</v>
      </c>
      <c r="E199" s="8">
        <f t="shared" si="0"/>
        <v>74707.299999999988</v>
      </c>
      <c r="F199" s="134"/>
    </row>
    <row r="200" spans="1:6" ht="21" customHeight="1" x14ac:dyDescent="0.2">
      <c r="A200" s="136" t="s">
        <v>287</v>
      </c>
      <c r="B200" s="137" t="s">
        <v>49</v>
      </c>
      <c r="C200" s="135"/>
      <c r="D200" s="106" t="s">
        <v>46</v>
      </c>
      <c r="E200" s="8">
        <f>E201+E202+E203+E204+E205</f>
        <v>0</v>
      </c>
      <c r="F200" s="132"/>
    </row>
    <row r="201" spans="1:6" ht="19.899999999999999" customHeight="1" x14ac:dyDescent="0.2">
      <c r="A201" s="136"/>
      <c r="B201" s="137"/>
      <c r="C201" s="135"/>
      <c r="D201" s="106" t="s">
        <v>47</v>
      </c>
      <c r="E201" s="8">
        <f>'Перечень мероприятий'!G169</f>
        <v>0</v>
      </c>
      <c r="F201" s="133"/>
    </row>
    <row r="202" spans="1:6" ht="19.899999999999999" customHeight="1" x14ac:dyDescent="0.2">
      <c r="A202" s="136"/>
      <c r="B202" s="137"/>
      <c r="C202" s="135"/>
      <c r="D202" s="106" t="s">
        <v>48</v>
      </c>
      <c r="E202" s="8">
        <f>'Перечень мероприятий'!H169</f>
        <v>0</v>
      </c>
      <c r="F202" s="133"/>
    </row>
    <row r="203" spans="1:6" ht="19.899999999999999" customHeight="1" x14ac:dyDescent="0.2">
      <c r="A203" s="136"/>
      <c r="B203" s="137"/>
      <c r="C203" s="135"/>
      <c r="D203" s="106" t="s">
        <v>81</v>
      </c>
      <c r="E203" s="8">
        <f>'Перечень мероприятий'!I169</f>
        <v>0</v>
      </c>
      <c r="F203" s="133"/>
    </row>
    <row r="204" spans="1:6" ht="22.9" customHeight="1" x14ac:dyDescent="0.2">
      <c r="A204" s="136"/>
      <c r="B204" s="137"/>
      <c r="C204" s="135"/>
      <c r="D204" s="106" t="s">
        <v>82</v>
      </c>
      <c r="E204" s="8">
        <f>'Перечень мероприятий'!J169</f>
        <v>0</v>
      </c>
      <c r="F204" s="133"/>
    </row>
    <row r="205" spans="1:6" ht="37.5" customHeight="1" x14ac:dyDescent="0.2">
      <c r="A205" s="136"/>
      <c r="B205" s="137"/>
      <c r="C205" s="135"/>
      <c r="D205" s="106" t="s">
        <v>83</v>
      </c>
      <c r="E205" s="8">
        <f>'Перечень мероприятий'!K169</f>
        <v>0</v>
      </c>
      <c r="F205" s="134"/>
    </row>
    <row r="206" spans="1:6" ht="15" customHeight="1" x14ac:dyDescent="0.2">
      <c r="A206" s="136" t="s">
        <v>288</v>
      </c>
      <c r="B206" s="137" t="s">
        <v>49</v>
      </c>
      <c r="C206" s="137" t="s">
        <v>109</v>
      </c>
      <c r="D206" s="106" t="s">
        <v>46</v>
      </c>
      <c r="E206" s="8">
        <f>E207+E208+E209+E210+E211</f>
        <v>332786.69999999995</v>
      </c>
      <c r="F206" s="121"/>
    </row>
    <row r="207" spans="1:6" ht="15" x14ac:dyDescent="0.2">
      <c r="A207" s="136"/>
      <c r="B207" s="137"/>
      <c r="C207" s="137"/>
      <c r="D207" s="106" t="s">
        <v>47</v>
      </c>
      <c r="E207" s="8">
        <f>'Перечень мероприятий'!G174</f>
        <v>59358</v>
      </c>
      <c r="F207" s="121"/>
    </row>
    <row r="208" spans="1:6" ht="15" x14ac:dyDescent="0.2">
      <c r="A208" s="136"/>
      <c r="B208" s="137"/>
      <c r="C208" s="137"/>
      <c r="D208" s="106" t="s">
        <v>48</v>
      </c>
      <c r="E208" s="8">
        <f>'Перечень мероприятий'!H174</f>
        <v>63800</v>
      </c>
      <c r="F208" s="121"/>
    </row>
    <row r="209" spans="1:6" ht="15" x14ac:dyDescent="0.2">
      <c r="A209" s="136"/>
      <c r="B209" s="137"/>
      <c r="C209" s="137"/>
      <c r="D209" s="106" t="s">
        <v>81</v>
      </c>
      <c r="E209" s="8">
        <f>'Перечень мероприятий'!I174</f>
        <v>72542.899999999994</v>
      </c>
      <c r="F209" s="121"/>
    </row>
    <row r="210" spans="1:6" ht="15" x14ac:dyDescent="0.2">
      <c r="A210" s="136"/>
      <c r="B210" s="137"/>
      <c r="C210" s="137"/>
      <c r="D210" s="106" t="s">
        <v>82</v>
      </c>
      <c r="E210" s="8">
        <f>'Перечень мероприятий'!J174</f>
        <v>68542.899999999994</v>
      </c>
      <c r="F210" s="121"/>
    </row>
    <row r="211" spans="1:6" ht="15.6" customHeight="1" x14ac:dyDescent="0.2">
      <c r="A211" s="136"/>
      <c r="B211" s="137"/>
      <c r="C211" s="137"/>
      <c r="D211" s="106" t="s">
        <v>83</v>
      </c>
      <c r="E211" s="8">
        <f>'Перечень мероприятий'!K174</f>
        <v>68542.899999999994</v>
      </c>
      <c r="F211" s="121"/>
    </row>
    <row r="212" spans="1:6" ht="15" customHeight="1" x14ac:dyDescent="0.2">
      <c r="A212" s="136" t="s">
        <v>289</v>
      </c>
      <c r="B212" s="137" t="s">
        <v>49</v>
      </c>
      <c r="C212" s="135"/>
      <c r="D212" s="106" t="s">
        <v>46</v>
      </c>
      <c r="E212" s="8">
        <f>E213+E214+E215+E216+E217</f>
        <v>0</v>
      </c>
      <c r="F212" s="121"/>
    </row>
    <row r="213" spans="1:6" ht="15" x14ac:dyDescent="0.2">
      <c r="A213" s="136"/>
      <c r="B213" s="137"/>
      <c r="C213" s="135"/>
      <c r="D213" s="106" t="s">
        <v>47</v>
      </c>
      <c r="E213" s="8">
        <f>'Перечень мероприятий'!G179</f>
        <v>0</v>
      </c>
      <c r="F213" s="121"/>
    </row>
    <row r="214" spans="1:6" ht="15" x14ac:dyDescent="0.2">
      <c r="A214" s="136"/>
      <c r="B214" s="137"/>
      <c r="C214" s="135"/>
      <c r="D214" s="106" t="s">
        <v>48</v>
      </c>
      <c r="E214" s="8">
        <f>'Перечень мероприятий'!H179</f>
        <v>0</v>
      </c>
      <c r="F214" s="121"/>
    </row>
    <row r="215" spans="1:6" ht="15" x14ac:dyDescent="0.2">
      <c r="A215" s="136"/>
      <c r="B215" s="137"/>
      <c r="C215" s="135"/>
      <c r="D215" s="106" t="s">
        <v>81</v>
      </c>
      <c r="E215" s="8">
        <f>'Перечень мероприятий'!I179</f>
        <v>0</v>
      </c>
      <c r="F215" s="121"/>
    </row>
    <row r="216" spans="1:6" ht="15" x14ac:dyDescent="0.2">
      <c r="A216" s="136"/>
      <c r="B216" s="137"/>
      <c r="C216" s="135"/>
      <c r="D216" s="106" t="s">
        <v>82</v>
      </c>
      <c r="E216" s="8">
        <f>'Перечень мероприятий'!J179</f>
        <v>0</v>
      </c>
      <c r="F216" s="121"/>
    </row>
    <row r="217" spans="1:6" ht="38.25" customHeight="1" x14ac:dyDescent="0.2">
      <c r="A217" s="136"/>
      <c r="B217" s="137"/>
      <c r="C217" s="135"/>
      <c r="D217" s="106" t="s">
        <v>83</v>
      </c>
      <c r="E217" s="8">
        <f>'Перечень мероприятий'!K179</f>
        <v>0</v>
      </c>
      <c r="F217" s="121"/>
    </row>
    <row r="218" spans="1:6" ht="30.75" customHeight="1" x14ac:dyDescent="0.2">
      <c r="A218" s="136" t="s">
        <v>290</v>
      </c>
      <c r="B218" s="137" t="s">
        <v>49</v>
      </c>
      <c r="C218" s="135"/>
      <c r="D218" s="106" t="s">
        <v>46</v>
      </c>
      <c r="E218" s="8">
        <f>E219+E220+E221+E222+E223</f>
        <v>0</v>
      </c>
      <c r="F218" s="121"/>
    </row>
    <row r="219" spans="1:6" ht="22.5" customHeight="1" x14ac:dyDescent="0.2">
      <c r="A219" s="136"/>
      <c r="B219" s="137"/>
      <c r="C219" s="135"/>
      <c r="D219" s="106" t="s">
        <v>47</v>
      </c>
      <c r="E219" s="8">
        <f>'Перечень мероприятий'!G184</f>
        <v>0</v>
      </c>
      <c r="F219" s="121"/>
    </row>
    <row r="220" spans="1:6" ht="24" customHeight="1" x14ac:dyDescent="0.2">
      <c r="A220" s="136"/>
      <c r="B220" s="137"/>
      <c r="C220" s="135"/>
      <c r="D220" s="106" t="s">
        <v>48</v>
      </c>
      <c r="E220" s="8">
        <f>'Перечень мероприятий'!H184</f>
        <v>0</v>
      </c>
      <c r="F220" s="121"/>
    </row>
    <row r="221" spans="1:6" ht="25.5" customHeight="1" x14ac:dyDescent="0.2">
      <c r="A221" s="136"/>
      <c r="B221" s="137"/>
      <c r="C221" s="135"/>
      <c r="D221" s="106" t="s">
        <v>81</v>
      </c>
      <c r="E221" s="8">
        <f>'Перечень мероприятий'!I184</f>
        <v>0</v>
      </c>
      <c r="F221" s="121"/>
    </row>
    <row r="222" spans="1:6" ht="23.25" customHeight="1" x14ac:dyDescent="0.2">
      <c r="A222" s="136"/>
      <c r="B222" s="137"/>
      <c r="C222" s="135"/>
      <c r="D222" s="106" t="s">
        <v>82</v>
      </c>
      <c r="E222" s="8">
        <f>'Перечень мероприятий'!J184</f>
        <v>0</v>
      </c>
      <c r="F222" s="121"/>
    </row>
    <row r="223" spans="1:6" ht="27" customHeight="1" x14ac:dyDescent="0.2">
      <c r="A223" s="136"/>
      <c r="B223" s="137"/>
      <c r="C223" s="135"/>
      <c r="D223" s="106" t="s">
        <v>83</v>
      </c>
      <c r="E223" s="8">
        <f>'Перечень мероприятий'!K184</f>
        <v>0</v>
      </c>
      <c r="F223" s="121"/>
    </row>
    <row r="224" spans="1:6" ht="34.15" customHeight="1" x14ac:dyDescent="0.2">
      <c r="A224" s="136" t="s">
        <v>291</v>
      </c>
      <c r="B224" s="137" t="s">
        <v>49</v>
      </c>
      <c r="C224" s="136"/>
      <c r="D224" s="106" t="s">
        <v>46</v>
      </c>
      <c r="E224" s="8">
        <f>E225+E226+E227+E228+E229</f>
        <v>0</v>
      </c>
      <c r="F224" s="121"/>
    </row>
    <row r="225" spans="1:6" ht="30" customHeight="1" x14ac:dyDescent="0.2">
      <c r="A225" s="136"/>
      <c r="B225" s="137"/>
      <c r="C225" s="136"/>
      <c r="D225" s="106" t="s">
        <v>47</v>
      </c>
      <c r="E225" s="8">
        <f>'Перечень мероприятий'!G189</f>
        <v>0</v>
      </c>
      <c r="F225" s="121"/>
    </row>
    <row r="226" spans="1:6" ht="27.6" customHeight="1" x14ac:dyDescent="0.2">
      <c r="A226" s="136"/>
      <c r="B226" s="137"/>
      <c r="C226" s="136"/>
      <c r="D226" s="106" t="s">
        <v>48</v>
      </c>
      <c r="E226" s="8">
        <f>'Перечень мероприятий'!H189</f>
        <v>0</v>
      </c>
      <c r="F226" s="121"/>
    </row>
    <row r="227" spans="1:6" ht="28.15" customHeight="1" x14ac:dyDescent="0.2">
      <c r="A227" s="136"/>
      <c r="B227" s="137"/>
      <c r="C227" s="136"/>
      <c r="D227" s="106" t="s">
        <v>81</v>
      </c>
      <c r="E227" s="8">
        <f>'Перечень мероприятий'!I189</f>
        <v>0</v>
      </c>
      <c r="F227" s="121"/>
    </row>
    <row r="228" spans="1:6" ht="36" customHeight="1" x14ac:dyDescent="0.2">
      <c r="A228" s="136"/>
      <c r="B228" s="137"/>
      <c r="C228" s="136"/>
      <c r="D228" s="106" t="s">
        <v>82</v>
      </c>
      <c r="E228" s="8">
        <f>'Перечень мероприятий'!J189</f>
        <v>0</v>
      </c>
      <c r="F228" s="121"/>
    </row>
    <row r="229" spans="1:6" ht="28.15" customHeight="1" x14ac:dyDescent="0.2">
      <c r="A229" s="136"/>
      <c r="B229" s="137"/>
      <c r="C229" s="136"/>
      <c r="D229" s="106" t="s">
        <v>83</v>
      </c>
      <c r="E229" s="8">
        <f>'Перечень мероприятий'!K189</f>
        <v>0</v>
      </c>
      <c r="F229" s="121"/>
    </row>
    <row r="230" spans="1:6" ht="27" customHeight="1" x14ac:dyDescent="0.2">
      <c r="A230" s="136" t="s">
        <v>223</v>
      </c>
      <c r="B230" s="137" t="s">
        <v>49</v>
      </c>
      <c r="C230" s="138"/>
      <c r="D230" s="106" t="s">
        <v>46</v>
      </c>
      <c r="E230" s="8">
        <f>E231+E232+E233+E234+E235</f>
        <v>0</v>
      </c>
      <c r="F230" s="122"/>
    </row>
    <row r="231" spans="1:6" ht="26.45" customHeight="1" x14ac:dyDescent="0.2">
      <c r="A231" s="136"/>
      <c r="B231" s="137"/>
      <c r="C231" s="138"/>
      <c r="D231" s="106" t="s">
        <v>47</v>
      </c>
      <c r="E231" s="8">
        <f>'Перечень мероприятий'!G194</f>
        <v>0</v>
      </c>
      <c r="F231" s="122"/>
    </row>
    <row r="232" spans="1:6" ht="24" customHeight="1" x14ac:dyDescent="0.2">
      <c r="A232" s="136"/>
      <c r="B232" s="137"/>
      <c r="C232" s="138"/>
      <c r="D232" s="106" t="s">
        <v>48</v>
      </c>
      <c r="E232" s="8">
        <f>'Перечень мероприятий'!H194</f>
        <v>0</v>
      </c>
      <c r="F232" s="122"/>
    </row>
    <row r="233" spans="1:6" ht="24.6" customHeight="1" x14ac:dyDescent="0.2">
      <c r="A233" s="136"/>
      <c r="B233" s="137"/>
      <c r="C233" s="138"/>
      <c r="D233" s="106" t="s">
        <v>81</v>
      </c>
      <c r="E233" s="8">
        <f>'Перечень мероприятий'!I194</f>
        <v>0</v>
      </c>
      <c r="F233" s="122"/>
    </row>
    <row r="234" spans="1:6" ht="27" customHeight="1" x14ac:dyDescent="0.2">
      <c r="A234" s="136"/>
      <c r="B234" s="137"/>
      <c r="C234" s="138"/>
      <c r="D234" s="106" t="s">
        <v>82</v>
      </c>
      <c r="E234" s="8">
        <f>'Перечень мероприятий'!J194</f>
        <v>0</v>
      </c>
      <c r="F234" s="122"/>
    </row>
    <row r="235" spans="1:6" ht="23.45" customHeight="1" x14ac:dyDescent="0.2">
      <c r="A235" s="136"/>
      <c r="B235" s="137"/>
      <c r="C235" s="138"/>
      <c r="D235" s="106" t="s">
        <v>83</v>
      </c>
      <c r="E235" s="8">
        <f>'Перечень мероприятий'!K194</f>
        <v>0</v>
      </c>
      <c r="F235" s="122"/>
    </row>
    <row r="236" spans="1:6" ht="20.45" customHeight="1" x14ac:dyDescent="0.2">
      <c r="A236" s="136" t="s">
        <v>292</v>
      </c>
      <c r="B236" s="137" t="s">
        <v>49</v>
      </c>
      <c r="C236" s="137"/>
      <c r="D236" s="106" t="s">
        <v>46</v>
      </c>
      <c r="E236" s="8">
        <f>E237+E238+E239+E240+E241</f>
        <v>0</v>
      </c>
      <c r="F236" s="152"/>
    </row>
    <row r="237" spans="1:6" ht="15.6" customHeight="1" x14ac:dyDescent="0.2">
      <c r="A237" s="136"/>
      <c r="B237" s="137"/>
      <c r="C237" s="137"/>
      <c r="D237" s="106" t="s">
        <v>47</v>
      </c>
      <c r="E237" s="8">
        <f>'Перечень мероприятий'!G199</f>
        <v>0</v>
      </c>
      <c r="F237" s="153"/>
    </row>
    <row r="238" spans="1:6" ht="15" x14ac:dyDescent="0.2">
      <c r="A238" s="136"/>
      <c r="B238" s="137"/>
      <c r="C238" s="137"/>
      <c r="D238" s="106" t="s">
        <v>48</v>
      </c>
      <c r="E238" s="8">
        <f>'Перечень мероприятий'!H199</f>
        <v>0</v>
      </c>
      <c r="F238" s="153"/>
    </row>
    <row r="239" spans="1:6" ht="15" x14ac:dyDescent="0.2">
      <c r="A239" s="136"/>
      <c r="B239" s="137"/>
      <c r="C239" s="137"/>
      <c r="D239" s="106" t="s">
        <v>81</v>
      </c>
      <c r="E239" s="8">
        <f>'Перечень мероприятий'!I199</f>
        <v>0</v>
      </c>
      <c r="F239" s="153"/>
    </row>
    <row r="240" spans="1:6" ht="15" x14ac:dyDescent="0.2">
      <c r="A240" s="136"/>
      <c r="B240" s="137"/>
      <c r="C240" s="137"/>
      <c r="D240" s="106" t="s">
        <v>82</v>
      </c>
      <c r="E240" s="8">
        <f>'Перечень мероприятий'!J199</f>
        <v>0</v>
      </c>
      <c r="F240" s="153"/>
    </row>
    <row r="241" spans="1:6" ht="15" x14ac:dyDescent="0.2">
      <c r="A241" s="136"/>
      <c r="B241" s="137"/>
      <c r="C241" s="137"/>
      <c r="D241" s="106" t="s">
        <v>83</v>
      </c>
      <c r="E241" s="8">
        <f>'Перечень мероприятий'!K199</f>
        <v>0</v>
      </c>
      <c r="F241" s="154"/>
    </row>
    <row r="242" spans="1:6" ht="15" x14ac:dyDescent="0.2">
      <c r="A242" s="139" t="s">
        <v>293</v>
      </c>
      <c r="B242" s="137" t="s">
        <v>49</v>
      </c>
      <c r="C242" s="137"/>
      <c r="D242" s="106" t="s">
        <v>46</v>
      </c>
      <c r="E242" s="8">
        <f>E243+E244+E245+E246+E247</f>
        <v>0</v>
      </c>
      <c r="F242" s="152"/>
    </row>
    <row r="243" spans="1:6" ht="15" x14ac:dyDescent="0.2">
      <c r="A243" s="136"/>
      <c r="B243" s="137"/>
      <c r="C243" s="137"/>
      <c r="D243" s="106" t="s">
        <v>47</v>
      </c>
      <c r="E243" s="8">
        <f>'Перечень мероприятий'!G203</f>
        <v>0</v>
      </c>
      <c r="F243" s="153"/>
    </row>
    <row r="244" spans="1:6" ht="15" x14ac:dyDescent="0.2">
      <c r="A244" s="136"/>
      <c r="B244" s="137"/>
      <c r="C244" s="137"/>
      <c r="D244" s="106" t="s">
        <v>48</v>
      </c>
      <c r="E244" s="8">
        <f>'Перечень мероприятий'!H203</f>
        <v>0</v>
      </c>
      <c r="F244" s="153"/>
    </row>
    <row r="245" spans="1:6" ht="15" x14ac:dyDescent="0.2">
      <c r="A245" s="136"/>
      <c r="B245" s="137"/>
      <c r="C245" s="137"/>
      <c r="D245" s="106" t="s">
        <v>81</v>
      </c>
      <c r="E245" s="8">
        <f>'Перечень мероприятий'!I203</f>
        <v>0</v>
      </c>
      <c r="F245" s="153"/>
    </row>
    <row r="246" spans="1:6" ht="15" x14ac:dyDescent="0.2">
      <c r="A246" s="136"/>
      <c r="B246" s="137"/>
      <c r="C246" s="137"/>
      <c r="D246" s="106" t="s">
        <v>82</v>
      </c>
      <c r="E246" s="8">
        <f>'Перечень мероприятий'!J203</f>
        <v>0</v>
      </c>
      <c r="F246" s="153"/>
    </row>
    <row r="247" spans="1:6" ht="19.5" customHeight="1" x14ac:dyDescent="0.2">
      <c r="A247" s="136"/>
      <c r="B247" s="137"/>
      <c r="C247" s="137"/>
      <c r="D247" s="106" t="s">
        <v>83</v>
      </c>
      <c r="E247" s="8">
        <f>'Перечень мероприятий'!K203</f>
        <v>0</v>
      </c>
      <c r="F247" s="154"/>
    </row>
    <row r="248" spans="1:6" ht="19.5" customHeight="1" x14ac:dyDescent="0.2">
      <c r="A248" s="123" t="s">
        <v>294</v>
      </c>
      <c r="B248" s="126" t="s">
        <v>2</v>
      </c>
      <c r="C248" s="126"/>
      <c r="D248" s="106" t="s">
        <v>46</v>
      </c>
      <c r="E248" s="8">
        <f>E249+E250+E251+E252+E253</f>
        <v>13609</v>
      </c>
      <c r="F248" s="152"/>
    </row>
    <row r="249" spans="1:6" ht="15.75" customHeight="1" x14ac:dyDescent="0.2">
      <c r="A249" s="124"/>
      <c r="B249" s="127"/>
      <c r="C249" s="127"/>
      <c r="D249" s="106" t="s">
        <v>47</v>
      </c>
      <c r="E249" s="8">
        <f>'Перечень мероприятий'!G208</f>
        <v>1742</v>
      </c>
      <c r="F249" s="153"/>
    </row>
    <row r="250" spans="1:6" ht="19.5" customHeight="1" x14ac:dyDescent="0.2">
      <c r="A250" s="124"/>
      <c r="B250" s="127"/>
      <c r="C250" s="127"/>
      <c r="D250" s="106" t="s">
        <v>48</v>
      </c>
      <c r="E250" s="8">
        <f>'Перечень мероприятий'!H208</f>
        <v>2546</v>
      </c>
      <c r="F250" s="153"/>
    </row>
    <row r="251" spans="1:6" ht="19.5" customHeight="1" x14ac:dyDescent="0.2">
      <c r="A251" s="124"/>
      <c r="B251" s="127"/>
      <c r="C251" s="127"/>
      <c r="D251" s="106" t="s">
        <v>81</v>
      </c>
      <c r="E251" s="8">
        <f>'Перечень мероприятий'!I208</f>
        <v>3107</v>
      </c>
      <c r="F251" s="153"/>
    </row>
    <row r="252" spans="1:6" ht="19.5" customHeight="1" x14ac:dyDescent="0.2">
      <c r="A252" s="124"/>
      <c r="B252" s="127"/>
      <c r="C252" s="127"/>
      <c r="D252" s="106" t="s">
        <v>82</v>
      </c>
      <c r="E252" s="8">
        <f>'Перечень мероприятий'!J208</f>
        <v>3107</v>
      </c>
      <c r="F252" s="153"/>
    </row>
    <row r="253" spans="1:6" ht="19.5" customHeight="1" x14ac:dyDescent="0.2">
      <c r="A253" s="124"/>
      <c r="B253" s="128"/>
      <c r="C253" s="128"/>
      <c r="D253" s="106" t="s">
        <v>83</v>
      </c>
      <c r="E253" s="8">
        <f>'Перечень мероприятий'!K208</f>
        <v>3107</v>
      </c>
      <c r="F253" s="154"/>
    </row>
    <row r="254" spans="1:6" ht="19.5" customHeight="1" x14ac:dyDescent="0.2">
      <c r="A254" s="124"/>
      <c r="B254" s="126" t="s">
        <v>49</v>
      </c>
      <c r="C254" s="126"/>
      <c r="D254" s="106" t="s">
        <v>46</v>
      </c>
      <c r="E254" s="8">
        <f>E255+E256+E257+E258+E259</f>
        <v>29406.800000000003</v>
      </c>
      <c r="F254" s="152"/>
    </row>
    <row r="255" spans="1:6" ht="19.5" customHeight="1" x14ac:dyDescent="0.2">
      <c r="A255" s="124"/>
      <c r="B255" s="127"/>
      <c r="C255" s="127"/>
      <c r="D255" s="106" t="s">
        <v>47</v>
      </c>
      <c r="E255" s="8">
        <f>'Перечень мероприятий'!G209</f>
        <v>5808</v>
      </c>
      <c r="F255" s="153"/>
    </row>
    <row r="256" spans="1:6" ht="19.5" customHeight="1" x14ac:dyDescent="0.2">
      <c r="A256" s="124"/>
      <c r="B256" s="127"/>
      <c r="C256" s="127"/>
      <c r="D256" s="106" t="s">
        <v>48</v>
      </c>
      <c r="E256" s="8">
        <f>'Перечень мероприятий'!H209</f>
        <v>5010</v>
      </c>
      <c r="F256" s="153"/>
    </row>
    <row r="257" spans="1:8" ht="19.5" customHeight="1" x14ac:dyDescent="0.2">
      <c r="A257" s="124"/>
      <c r="B257" s="127"/>
      <c r="C257" s="127"/>
      <c r="D257" s="106" t="s">
        <v>81</v>
      </c>
      <c r="E257" s="8">
        <f>'Перечень мероприятий'!I209</f>
        <v>6260</v>
      </c>
      <c r="F257" s="153"/>
    </row>
    <row r="258" spans="1:8" ht="19.5" customHeight="1" x14ac:dyDescent="0.2">
      <c r="A258" s="124"/>
      <c r="B258" s="127"/>
      <c r="C258" s="127"/>
      <c r="D258" s="106" t="s">
        <v>82</v>
      </c>
      <c r="E258" s="8">
        <f>'Перечень мероприятий'!J209</f>
        <v>6164.4</v>
      </c>
      <c r="F258" s="153"/>
    </row>
    <row r="259" spans="1:8" ht="19.5" customHeight="1" x14ac:dyDescent="0.2">
      <c r="A259" s="125"/>
      <c r="B259" s="128"/>
      <c r="C259" s="128"/>
      <c r="D259" s="106" t="s">
        <v>83</v>
      </c>
      <c r="E259" s="8">
        <f>'Перечень мероприятий'!K209</f>
        <v>6164.4</v>
      </c>
      <c r="F259" s="153"/>
    </row>
    <row r="260" spans="1:8" ht="16.899999999999999" customHeight="1" x14ac:dyDescent="0.2">
      <c r="A260" s="157" t="s">
        <v>295</v>
      </c>
      <c r="B260" s="132" t="s">
        <v>49</v>
      </c>
      <c r="C260" s="132" t="s">
        <v>165</v>
      </c>
      <c r="D260" s="106" t="s">
        <v>46</v>
      </c>
      <c r="E260" s="8">
        <f>E261+E262+E263+E264+E265</f>
        <v>0</v>
      </c>
      <c r="F260" s="153"/>
    </row>
    <row r="261" spans="1:8" ht="21.75" customHeight="1" x14ac:dyDescent="0.2">
      <c r="A261" s="158"/>
      <c r="B261" s="133"/>
      <c r="C261" s="133"/>
      <c r="D261" s="106" t="s">
        <v>47</v>
      </c>
      <c r="E261" s="8">
        <f>'Перечень мероприятий'!G214</f>
        <v>0</v>
      </c>
      <c r="F261" s="153"/>
    </row>
    <row r="262" spans="1:8" ht="15" x14ac:dyDescent="0.2">
      <c r="A262" s="158"/>
      <c r="B262" s="133"/>
      <c r="C262" s="133"/>
      <c r="D262" s="106" t="s">
        <v>48</v>
      </c>
      <c r="E262" s="8">
        <f>'Перечень мероприятий'!H214</f>
        <v>0</v>
      </c>
      <c r="F262" s="153"/>
    </row>
    <row r="263" spans="1:8" ht="15" x14ac:dyDescent="0.2">
      <c r="A263" s="158"/>
      <c r="B263" s="133"/>
      <c r="C263" s="133"/>
      <c r="D263" s="106" t="s">
        <v>81</v>
      </c>
      <c r="E263" s="8">
        <f>'Перечень мероприятий'!I214</f>
        <v>0</v>
      </c>
      <c r="F263" s="153"/>
    </row>
    <row r="264" spans="1:8" ht="15" x14ac:dyDescent="0.2">
      <c r="A264" s="158"/>
      <c r="B264" s="133"/>
      <c r="C264" s="133"/>
      <c r="D264" s="106" t="s">
        <v>82</v>
      </c>
      <c r="E264" s="8">
        <f>'Перечень мероприятий'!J214</f>
        <v>0</v>
      </c>
      <c r="F264" s="153"/>
    </row>
    <row r="265" spans="1:8" ht="16.899999999999999" customHeight="1" x14ac:dyDescent="0.2">
      <c r="A265" s="159"/>
      <c r="B265" s="134"/>
      <c r="C265" s="134"/>
      <c r="D265" s="106" t="s">
        <v>83</v>
      </c>
      <c r="E265" s="8">
        <f>'Перечень мероприятий'!K214</f>
        <v>0</v>
      </c>
      <c r="F265" s="154"/>
    </row>
    <row r="266" spans="1:8" ht="31.5" customHeight="1" x14ac:dyDescent="0.2">
      <c r="A266" s="142" t="s">
        <v>296</v>
      </c>
      <c r="B266" s="142"/>
      <c r="C266" s="142"/>
      <c r="D266" s="142"/>
      <c r="E266" s="142"/>
      <c r="F266" s="142"/>
    </row>
    <row r="267" spans="1:8" ht="22.5" customHeight="1" x14ac:dyDescent="0.2">
      <c r="A267" s="136" t="s">
        <v>297</v>
      </c>
      <c r="B267" s="137" t="s">
        <v>49</v>
      </c>
      <c r="C267" s="135"/>
      <c r="D267" s="106" t="s">
        <v>46</v>
      </c>
      <c r="E267" s="8">
        <f>E268+E269+E270+E271+E272</f>
        <v>3697.1</v>
      </c>
      <c r="F267" s="150"/>
    </row>
    <row r="268" spans="1:8" ht="22.5" customHeight="1" x14ac:dyDescent="0.2">
      <c r="A268" s="136"/>
      <c r="B268" s="137"/>
      <c r="C268" s="135"/>
      <c r="D268" s="106" t="s">
        <v>47</v>
      </c>
      <c r="E268" s="8">
        <f>E274+E280+E286+E292+E298+E304+E310+E316+E322</f>
        <v>297.10000000000002</v>
      </c>
      <c r="F268" s="150"/>
      <c r="G268" s="59">
        <f>E268+E334+E352</f>
        <v>297.10000000000002</v>
      </c>
      <c r="H268" s="106" t="s">
        <v>47</v>
      </c>
    </row>
    <row r="269" spans="1:8" ht="21.75" customHeight="1" x14ac:dyDescent="0.2">
      <c r="A269" s="136"/>
      <c r="B269" s="137"/>
      <c r="C269" s="135"/>
      <c r="D269" s="106" t="s">
        <v>48</v>
      </c>
      <c r="E269" s="8">
        <f>E275+E281+E287+E293+E299+E305+E311+E317+E323</f>
        <v>750</v>
      </c>
      <c r="F269" s="150"/>
      <c r="G269" s="59">
        <f>E269+E335+E353</f>
        <v>1000</v>
      </c>
      <c r="H269" s="106" t="s">
        <v>48</v>
      </c>
    </row>
    <row r="270" spans="1:8" ht="23.25" customHeight="1" x14ac:dyDescent="0.2">
      <c r="A270" s="136"/>
      <c r="B270" s="137"/>
      <c r="C270" s="135"/>
      <c r="D270" s="106" t="s">
        <v>81</v>
      </c>
      <c r="E270" s="8">
        <f>E276+E282+E288+E294+E300+E306+E312+E318+E324</f>
        <v>800</v>
      </c>
      <c r="F270" s="150"/>
      <c r="G270" s="59">
        <f>E270+E336+E354</f>
        <v>1300</v>
      </c>
      <c r="H270" s="106" t="s">
        <v>81</v>
      </c>
    </row>
    <row r="271" spans="1:8" ht="23.25" customHeight="1" x14ac:dyDescent="0.2">
      <c r="A271" s="136"/>
      <c r="B271" s="137"/>
      <c r="C271" s="135"/>
      <c r="D271" s="106" t="s">
        <v>82</v>
      </c>
      <c r="E271" s="8">
        <f t="shared" ref="E271:E272" si="1">E277+E283+E289+E295+E301+E307+E313+E319+E325</f>
        <v>900</v>
      </c>
      <c r="F271" s="150"/>
      <c r="G271" s="59">
        <f>E271+E337+E355</f>
        <v>1400</v>
      </c>
      <c r="H271" s="106" t="s">
        <v>82</v>
      </c>
    </row>
    <row r="272" spans="1:8" ht="21" customHeight="1" x14ac:dyDescent="0.2">
      <c r="A272" s="136"/>
      <c r="B272" s="137"/>
      <c r="C272" s="135"/>
      <c r="D272" s="106" t="s">
        <v>83</v>
      </c>
      <c r="E272" s="8">
        <f t="shared" si="1"/>
        <v>950</v>
      </c>
      <c r="F272" s="150"/>
      <c r="G272" s="59">
        <f>E272+E338+E356</f>
        <v>1450</v>
      </c>
      <c r="H272" s="106" t="s">
        <v>83</v>
      </c>
    </row>
    <row r="273" spans="1:6" ht="30.75" customHeight="1" x14ac:dyDescent="0.2">
      <c r="A273" s="136" t="s">
        <v>411</v>
      </c>
      <c r="B273" s="137" t="s">
        <v>49</v>
      </c>
      <c r="C273" s="135" t="s">
        <v>143</v>
      </c>
      <c r="D273" s="106" t="s">
        <v>46</v>
      </c>
      <c r="E273" s="8">
        <f>E274+E275+E276+E277+E278</f>
        <v>0</v>
      </c>
      <c r="F273" s="121"/>
    </row>
    <row r="274" spans="1:6" ht="28.5" customHeight="1" x14ac:dyDescent="0.2">
      <c r="A274" s="136"/>
      <c r="B274" s="137"/>
      <c r="C274" s="135"/>
      <c r="D274" s="106" t="s">
        <v>47</v>
      </c>
      <c r="E274" s="8">
        <f>'Перечень мероприятий'!G227</f>
        <v>0</v>
      </c>
      <c r="F274" s="121"/>
    </row>
    <row r="275" spans="1:6" ht="36.75" customHeight="1" x14ac:dyDescent="0.2">
      <c r="A275" s="136"/>
      <c r="B275" s="137"/>
      <c r="C275" s="135"/>
      <c r="D275" s="106" t="s">
        <v>48</v>
      </c>
      <c r="E275" s="8">
        <f>'Перечень мероприятий'!H227</f>
        <v>0</v>
      </c>
      <c r="F275" s="121"/>
    </row>
    <row r="276" spans="1:6" ht="22.5" customHeight="1" x14ac:dyDescent="0.2">
      <c r="A276" s="136"/>
      <c r="B276" s="137"/>
      <c r="C276" s="135"/>
      <c r="D276" s="106" t="s">
        <v>81</v>
      </c>
      <c r="E276" s="8">
        <f>'Перечень мероприятий'!I227</f>
        <v>0</v>
      </c>
      <c r="F276" s="121"/>
    </row>
    <row r="277" spans="1:6" ht="25.5" customHeight="1" x14ac:dyDescent="0.2">
      <c r="A277" s="136"/>
      <c r="B277" s="137"/>
      <c r="C277" s="135"/>
      <c r="D277" s="106" t="s">
        <v>82</v>
      </c>
      <c r="E277" s="8">
        <f>'Перечень мероприятий'!J227</f>
        <v>0</v>
      </c>
      <c r="F277" s="121"/>
    </row>
    <row r="278" spans="1:6" ht="39" customHeight="1" x14ac:dyDescent="0.2">
      <c r="A278" s="136"/>
      <c r="B278" s="137"/>
      <c r="C278" s="135"/>
      <c r="D278" s="106" t="s">
        <v>83</v>
      </c>
      <c r="E278" s="8">
        <f>'Перечень мероприятий'!K227</f>
        <v>0</v>
      </c>
      <c r="F278" s="121"/>
    </row>
    <row r="279" spans="1:6" ht="24" customHeight="1" x14ac:dyDescent="0.2">
      <c r="A279" s="136" t="s">
        <v>298</v>
      </c>
      <c r="B279" s="137" t="s">
        <v>49</v>
      </c>
      <c r="C279" s="135" t="s">
        <v>142</v>
      </c>
      <c r="D279" s="106" t="s">
        <v>46</v>
      </c>
      <c r="E279" s="8">
        <f>E280+E281+E282+E283+E284</f>
        <v>200</v>
      </c>
      <c r="F279" s="132"/>
    </row>
    <row r="280" spans="1:6" ht="24" customHeight="1" x14ac:dyDescent="0.2">
      <c r="A280" s="136"/>
      <c r="B280" s="137"/>
      <c r="C280" s="135"/>
      <c r="D280" s="106" t="s">
        <v>47</v>
      </c>
      <c r="E280" s="8">
        <f>'Перечень мероприятий'!G232</f>
        <v>0</v>
      </c>
      <c r="F280" s="133"/>
    </row>
    <row r="281" spans="1:6" ht="24" customHeight="1" x14ac:dyDescent="0.2">
      <c r="A281" s="136"/>
      <c r="B281" s="137"/>
      <c r="C281" s="135"/>
      <c r="D281" s="106" t="s">
        <v>48</v>
      </c>
      <c r="E281" s="8">
        <f>'Перечень мероприятий'!H232</f>
        <v>0</v>
      </c>
      <c r="F281" s="133"/>
    </row>
    <row r="282" spans="1:6" ht="24" customHeight="1" x14ac:dyDescent="0.2">
      <c r="A282" s="136"/>
      <c r="B282" s="137"/>
      <c r="C282" s="135"/>
      <c r="D282" s="106" t="s">
        <v>81</v>
      </c>
      <c r="E282" s="8">
        <f>'Перечень мероприятий'!I232</f>
        <v>0</v>
      </c>
      <c r="F282" s="133"/>
    </row>
    <row r="283" spans="1:6" ht="24" customHeight="1" x14ac:dyDescent="0.2">
      <c r="A283" s="136"/>
      <c r="B283" s="137"/>
      <c r="C283" s="135"/>
      <c r="D283" s="106" t="s">
        <v>82</v>
      </c>
      <c r="E283" s="8">
        <f>'Перечень мероприятий'!J232</f>
        <v>100</v>
      </c>
      <c r="F283" s="133"/>
    </row>
    <row r="284" spans="1:6" ht="21.75" customHeight="1" x14ac:dyDescent="0.2">
      <c r="A284" s="136"/>
      <c r="B284" s="137"/>
      <c r="C284" s="135"/>
      <c r="D284" s="106" t="s">
        <v>83</v>
      </c>
      <c r="E284" s="8">
        <f>'Перечень мероприятий'!K232</f>
        <v>100</v>
      </c>
      <c r="F284" s="134"/>
    </row>
    <row r="285" spans="1:6" ht="21.75" customHeight="1" x14ac:dyDescent="0.2">
      <c r="A285" s="136" t="s">
        <v>299</v>
      </c>
      <c r="B285" s="137" t="s">
        <v>49</v>
      </c>
      <c r="C285" s="135" t="s">
        <v>140</v>
      </c>
      <c r="D285" s="106" t="s">
        <v>46</v>
      </c>
      <c r="E285" s="8">
        <f>E286+E287+E288+E289+E290</f>
        <v>175</v>
      </c>
      <c r="F285" s="132"/>
    </row>
    <row r="286" spans="1:6" ht="20.25" customHeight="1" x14ac:dyDescent="0.2">
      <c r="A286" s="136"/>
      <c r="B286" s="137"/>
      <c r="C286" s="135"/>
      <c r="D286" s="106" t="s">
        <v>47</v>
      </c>
      <c r="E286" s="8">
        <f>'Перечень мероприятий'!G237</f>
        <v>35</v>
      </c>
      <c r="F286" s="133"/>
    </row>
    <row r="287" spans="1:6" ht="19.5" customHeight="1" x14ac:dyDescent="0.2">
      <c r="A287" s="136"/>
      <c r="B287" s="137"/>
      <c r="C287" s="135"/>
      <c r="D287" s="106" t="s">
        <v>48</v>
      </c>
      <c r="E287" s="8">
        <f>'Перечень мероприятий'!H237</f>
        <v>35</v>
      </c>
      <c r="F287" s="133"/>
    </row>
    <row r="288" spans="1:6" ht="18.75" customHeight="1" x14ac:dyDescent="0.2">
      <c r="A288" s="136"/>
      <c r="B288" s="137"/>
      <c r="C288" s="135"/>
      <c r="D288" s="106" t="s">
        <v>81</v>
      </c>
      <c r="E288" s="8">
        <f>'Перечень мероприятий'!I237</f>
        <v>35</v>
      </c>
      <c r="F288" s="133"/>
    </row>
    <row r="289" spans="1:6" ht="18" customHeight="1" x14ac:dyDescent="0.2">
      <c r="A289" s="136"/>
      <c r="B289" s="137"/>
      <c r="C289" s="135"/>
      <c r="D289" s="106" t="s">
        <v>82</v>
      </c>
      <c r="E289" s="8">
        <f>'Перечень мероприятий'!J237</f>
        <v>35</v>
      </c>
      <c r="F289" s="133"/>
    </row>
    <row r="290" spans="1:6" ht="22.5" customHeight="1" x14ac:dyDescent="0.2">
      <c r="A290" s="136"/>
      <c r="B290" s="137"/>
      <c r="C290" s="135"/>
      <c r="D290" s="106" t="s">
        <v>83</v>
      </c>
      <c r="E290" s="8">
        <f>'Перечень мероприятий'!K237</f>
        <v>35</v>
      </c>
      <c r="F290" s="134"/>
    </row>
    <row r="291" spans="1:6" ht="23.25" customHeight="1" x14ac:dyDescent="0.2">
      <c r="A291" s="136" t="s">
        <v>300</v>
      </c>
      <c r="B291" s="137" t="s">
        <v>49</v>
      </c>
      <c r="C291" s="135" t="s">
        <v>158</v>
      </c>
      <c r="D291" s="106" t="s">
        <v>46</v>
      </c>
      <c r="E291" s="8">
        <f>E292+E293+E294+E295+E296</f>
        <v>60</v>
      </c>
      <c r="F291" s="121"/>
    </row>
    <row r="292" spans="1:6" ht="24" customHeight="1" x14ac:dyDescent="0.2">
      <c r="A292" s="136"/>
      <c r="B292" s="137"/>
      <c r="C292" s="135"/>
      <c r="D292" s="106" t="s">
        <v>47</v>
      </c>
      <c r="E292" s="8">
        <f>'Перечень мероприятий'!G242</f>
        <v>0</v>
      </c>
      <c r="F292" s="121"/>
    </row>
    <row r="293" spans="1:6" ht="21" customHeight="1" x14ac:dyDescent="0.2">
      <c r="A293" s="136"/>
      <c r="B293" s="137"/>
      <c r="C293" s="135"/>
      <c r="D293" s="106" t="s">
        <v>48</v>
      </c>
      <c r="E293" s="8">
        <f>'Перечень мероприятий'!H242</f>
        <v>15</v>
      </c>
      <c r="F293" s="121"/>
    </row>
    <row r="294" spans="1:6" ht="20.25" customHeight="1" x14ac:dyDescent="0.2">
      <c r="A294" s="136"/>
      <c r="B294" s="137"/>
      <c r="C294" s="135"/>
      <c r="D294" s="106" t="s">
        <v>81</v>
      </c>
      <c r="E294" s="8">
        <f>'Перечень мероприятий'!I242</f>
        <v>15</v>
      </c>
      <c r="F294" s="121"/>
    </row>
    <row r="295" spans="1:6" ht="19.5" customHeight="1" x14ac:dyDescent="0.2">
      <c r="A295" s="136"/>
      <c r="B295" s="137"/>
      <c r="C295" s="135"/>
      <c r="D295" s="106" t="s">
        <v>82</v>
      </c>
      <c r="E295" s="8">
        <f>'Перечень мероприятий'!J242</f>
        <v>15</v>
      </c>
      <c r="F295" s="121"/>
    </row>
    <row r="296" spans="1:6" ht="29.25" customHeight="1" x14ac:dyDescent="0.2">
      <c r="A296" s="136"/>
      <c r="B296" s="137"/>
      <c r="C296" s="135"/>
      <c r="D296" s="106" t="s">
        <v>83</v>
      </c>
      <c r="E296" s="8">
        <f>'Перечень мероприятий'!K242</f>
        <v>15</v>
      </c>
      <c r="F296" s="121"/>
    </row>
    <row r="297" spans="1:6" ht="22.5" customHeight="1" x14ac:dyDescent="0.2">
      <c r="A297" s="136" t="s">
        <v>412</v>
      </c>
      <c r="B297" s="137" t="s">
        <v>49</v>
      </c>
      <c r="C297" s="135" t="s">
        <v>137</v>
      </c>
      <c r="D297" s="106" t="s">
        <v>46</v>
      </c>
      <c r="E297" s="8">
        <f>E298+E299+E300+E301+E302</f>
        <v>2025.1</v>
      </c>
      <c r="F297" s="121"/>
    </row>
    <row r="298" spans="1:6" ht="22.5" customHeight="1" x14ac:dyDescent="0.2">
      <c r="A298" s="136"/>
      <c r="B298" s="137"/>
      <c r="C298" s="135"/>
      <c r="D298" s="106" t="s">
        <v>47</v>
      </c>
      <c r="E298" s="8">
        <f>'Перечень мероприятий'!G247</f>
        <v>225.1</v>
      </c>
      <c r="F298" s="121"/>
    </row>
    <row r="299" spans="1:6" ht="20.25" customHeight="1" x14ac:dyDescent="0.2">
      <c r="A299" s="136"/>
      <c r="B299" s="137"/>
      <c r="C299" s="135"/>
      <c r="D299" s="106" t="s">
        <v>48</v>
      </c>
      <c r="E299" s="8">
        <f>'Перечень мероприятий'!H247</f>
        <v>450</v>
      </c>
      <c r="F299" s="121"/>
    </row>
    <row r="300" spans="1:6" ht="18" customHeight="1" x14ac:dyDescent="0.2">
      <c r="A300" s="136"/>
      <c r="B300" s="137"/>
      <c r="C300" s="135"/>
      <c r="D300" s="106" t="s">
        <v>81</v>
      </c>
      <c r="E300" s="8">
        <f>'Перечень мероприятий'!I247</f>
        <v>450</v>
      </c>
      <c r="F300" s="121"/>
    </row>
    <row r="301" spans="1:6" ht="20.25" customHeight="1" x14ac:dyDescent="0.2">
      <c r="A301" s="136"/>
      <c r="B301" s="137"/>
      <c r="C301" s="135"/>
      <c r="D301" s="106" t="s">
        <v>82</v>
      </c>
      <c r="E301" s="8">
        <f>'Перечень мероприятий'!J247</f>
        <v>450</v>
      </c>
      <c r="F301" s="121"/>
    </row>
    <row r="302" spans="1:6" ht="25.5" customHeight="1" x14ac:dyDescent="0.2">
      <c r="A302" s="136"/>
      <c r="B302" s="137"/>
      <c r="C302" s="135"/>
      <c r="D302" s="106" t="s">
        <v>83</v>
      </c>
      <c r="E302" s="8">
        <f>'Перечень мероприятий'!K247</f>
        <v>450</v>
      </c>
      <c r="F302" s="121"/>
    </row>
    <row r="303" spans="1:6" ht="21.75" customHeight="1" x14ac:dyDescent="0.2">
      <c r="A303" s="136" t="s">
        <v>413</v>
      </c>
      <c r="B303" s="137" t="s">
        <v>49</v>
      </c>
      <c r="C303" s="135" t="s">
        <v>138</v>
      </c>
      <c r="D303" s="106" t="s">
        <v>46</v>
      </c>
      <c r="E303" s="8">
        <f>E304+E305+E306+E307+E308</f>
        <v>1087</v>
      </c>
      <c r="F303" s="121"/>
    </row>
    <row r="304" spans="1:6" ht="21.75" customHeight="1" x14ac:dyDescent="0.2">
      <c r="A304" s="136"/>
      <c r="B304" s="137"/>
      <c r="C304" s="135"/>
      <c r="D304" s="106" t="s">
        <v>47</v>
      </c>
      <c r="E304" s="8">
        <f>'Перечень мероприятий'!G252</f>
        <v>37</v>
      </c>
      <c r="F304" s="121"/>
    </row>
    <row r="305" spans="1:6" ht="24.75" customHeight="1" x14ac:dyDescent="0.2">
      <c r="A305" s="136"/>
      <c r="B305" s="137"/>
      <c r="C305" s="135"/>
      <c r="D305" s="106" t="s">
        <v>48</v>
      </c>
      <c r="E305" s="8">
        <f>'Перечень мероприятий'!H252</f>
        <v>100</v>
      </c>
      <c r="F305" s="121"/>
    </row>
    <row r="306" spans="1:6" ht="20.25" customHeight="1" x14ac:dyDescent="0.2">
      <c r="A306" s="136"/>
      <c r="B306" s="137"/>
      <c r="C306" s="135"/>
      <c r="D306" s="106" t="s">
        <v>81</v>
      </c>
      <c r="E306" s="8">
        <f>'Перечень мероприятий'!I252</f>
        <v>300</v>
      </c>
      <c r="F306" s="121"/>
    </row>
    <row r="307" spans="1:6" ht="20.25" customHeight="1" x14ac:dyDescent="0.2">
      <c r="A307" s="136"/>
      <c r="B307" s="137"/>
      <c r="C307" s="135"/>
      <c r="D307" s="106" t="s">
        <v>82</v>
      </c>
      <c r="E307" s="8">
        <f>'Перечень мероприятий'!J252</f>
        <v>300</v>
      </c>
      <c r="F307" s="121"/>
    </row>
    <row r="308" spans="1:6" ht="24" customHeight="1" x14ac:dyDescent="0.2">
      <c r="A308" s="136"/>
      <c r="B308" s="137"/>
      <c r="C308" s="135"/>
      <c r="D308" s="106" t="s">
        <v>83</v>
      </c>
      <c r="E308" s="8">
        <f>'Перечень мероприятий'!K252</f>
        <v>350</v>
      </c>
      <c r="F308" s="121"/>
    </row>
    <row r="309" spans="1:6" ht="24" customHeight="1" x14ac:dyDescent="0.2">
      <c r="A309" s="123" t="s">
        <v>301</v>
      </c>
      <c r="B309" s="126" t="s">
        <v>49</v>
      </c>
      <c r="C309" s="129" t="s">
        <v>141</v>
      </c>
      <c r="D309" s="106" t="s">
        <v>46</v>
      </c>
      <c r="E309" s="8">
        <f>E310+E311+E312+E313+E314</f>
        <v>150</v>
      </c>
      <c r="F309" s="132"/>
    </row>
    <row r="310" spans="1:6" ht="24" customHeight="1" x14ac:dyDescent="0.2">
      <c r="A310" s="124"/>
      <c r="B310" s="127"/>
      <c r="C310" s="130"/>
      <c r="D310" s="106" t="s">
        <v>47</v>
      </c>
      <c r="E310" s="8">
        <f>'Перечень мероприятий'!G257</f>
        <v>0</v>
      </c>
      <c r="F310" s="133"/>
    </row>
    <row r="311" spans="1:6" ht="24" customHeight="1" x14ac:dyDescent="0.2">
      <c r="A311" s="124"/>
      <c r="B311" s="127"/>
      <c r="C311" s="130"/>
      <c r="D311" s="106" t="s">
        <v>48</v>
      </c>
      <c r="E311" s="8">
        <f>'Перечень мероприятий'!H257</f>
        <v>150</v>
      </c>
      <c r="F311" s="133"/>
    </row>
    <row r="312" spans="1:6" ht="24" customHeight="1" x14ac:dyDescent="0.2">
      <c r="A312" s="124"/>
      <c r="B312" s="127"/>
      <c r="C312" s="130"/>
      <c r="D312" s="106" t="s">
        <v>81</v>
      </c>
      <c r="E312" s="8">
        <f>'Перечень мероприятий'!I257</f>
        <v>0</v>
      </c>
      <c r="F312" s="133"/>
    </row>
    <row r="313" spans="1:6" ht="24" customHeight="1" x14ac:dyDescent="0.2">
      <c r="A313" s="124"/>
      <c r="B313" s="127"/>
      <c r="C313" s="130"/>
      <c r="D313" s="106" t="s">
        <v>82</v>
      </c>
      <c r="E313" s="8">
        <f>'Перечень мероприятий'!J257</f>
        <v>0</v>
      </c>
      <c r="F313" s="133"/>
    </row>
    <row r="314" spans="1:6" ht="33" customHeight="1" x14ac:dyDescent="0.2">
      <c r="A314" s="125"/>
      <c r="B314" s="128"/>
      <c r="C314" s="131"/>
      <c r="D314" s="106" t="s">
        <v>83</v>
      </c>
      <c r="E314" s="8">
        <f>'Перечень мероприятий'!K257</f>
        <v>0</v>
      </c>
      <c r="F314" s="134"/>
    </row>
    <row r="315" spans="1:6" ht="24" customHeight="1" x14ac:dyDescent="0.2">
      <c r="A315" s="123" t="s">
        <v>302</v>
      </c>
      <c r="B315" s="126" t="s">
        <v>49</v>
      </c>
      <c r="C315" s="135" t="s">
        <v>139</v>
      </c>
      <c r="D315" s="106" t="s">
        <v>46</v>
      </c>
      <c r="E315" s="8">
        <f>E316+E317+E318+E319+E320</f>
        <v>0</v>
      </c>
      <c r="F315" s="132"/>
    </row>
    <row r="316" spans="1:6" ht="24" customHeight="1" x14ac:dyDescent="0.2">
      <c r="A316" s="124"/>
      <c r="B316" s="127"/>
      <c r="C316" s="135"/>
      <c r="D316" s="106" t="s">
        <v>47</v>
      </c>
      <c r="E316" s="8">
        <f>'Перечень мероприятий'!G265</f>
        <v>0</v>
      </c>
      <c r="F316" s="133"/>
    </row>
    <row r="317" spans="1:6" ht="24" customHeight="1" x14ac:dyDescent="0.2">
      <c r="A317" s="124"/>
      <c r="B317" s="127"/>
      <c r="C317" s="135"/>
      <c r="D317" s="106" t="s">
        <v>48</v>
      </c>
      <c r="E317" s="8">
        <f>'Перечень мероприятий'!H265</f>
        <v>0</v>
      </c>
      <c r="F317" s="133"/>
    </row>
    <row r="318" spans="1:6" ht="24" customHeight="1" x14ac:dyDescent="0.2">
      <c r="A318" s="124"/>
      <c r="B318" s="127"/>
      <c r="C318" s="135"/>
      <c r="D318" s="106" t="s">
        <v>81</v>
      </c>
      <c r="E318" s="8">
        <f>'Перечень мероприятий'!I265</f>
        <v>0</v>
      </c>
      <c r="F318" s="133"/>
    </row>
    <row r="319" spans="1:6" ht="24" customHeight="1" x14ac:dyDescent="0.2">
      <c r="A319" s="124"/>
      <c r="B319" s="127"/>
      <c r="C319" s="135"/>
      <c r="D319" s="106" t="s">
        <v>82</v>
      </c>
      <c r="E319" s="8">
        <f>'Перечень мероприятий'!J265</f>
        <v>0</v>
      </c>
      <c r="F319" s="133"/>
    </row>
    <row r="320" spans="1:6" ht="24" customHeight="1" x14ac:dyDescent="0.2">
      <c r="A320" s="125"/>
      <c r="B320" s="128"/>
      <c r="C320" s="135"/>
      <c r="D320" s="106" t="s">
        <v>83</v>
      </c>
      <c r="E320" s="8">
        <f>'Перечень мероприятий'!K265</f>
        <v>0</v>
      </c>
      <c r="F320" s="134"/>
    </row>
    <row r="321" spans="1:6" ht="21.75" customHeight="1" x14ac:dyDescent="0.2">
      <c r="A321" s="136" t="s">
        <v>414</v>
      </c>
      <c r="B321" s="137" t="s">
        <v>49</v>
      </c>
      <c r="C321" s="135"/>
      <c r="D321" s="106" t="s">
        <v>46</v>
      </c>
      <c r="E321" s="8">
        <f>E322+E323+E324+E325+E326</f>
        <v>0</v>
      </c>
      <c r="F321" s="121"/>
    </row>
    <row r="322" spans="1:6" ht="21.75" customHeight="1" x14ac:dyDescent="0.2">
      <c r="A322" s="136"/>
      <c r="B322" s="137"/>
      <c r="C322" s="135"/>
      <c r="D322" s="106" t="s">
        <v>47</v>
      </c>
      <c r="E322" s="8">
        <f>'Перечень мероприятий'!G270</f>
        <v>0</v>
      </c>
      <c r="F322" s="121"/>
    </row>
    <row r="323" spans="1:6" ht="24.75" customHeight="1" x14ac:dyDescent="0.2">
      <c r="A323" s="136"/>
      <c r="B323" s="137"/>
      <c r="C323" s="135"/>
      <c r="D323" s="106" t="s">
        <v>48</v>
      </c>
      <c r="E323" s="8">
        <f>'Перечень мероприятий'!H270</f>
        <v>0</v>
      </c>
      <c r="F323" s="121"/>
    </row>
    <row r="324" spans="1:6" ht="24" customHeight="1" x14ac:dyDescent="0.2">
      <c r="A324" s="136"/>
      <c r="B324" s="137"/>
      <c r="C324" s="135"/>
      <c r="D324" s="106" t="s">
        <v>81</v>
      </c>
      <c r="E324" s="8">
        <f>'Перечень мероприятий'!I270</f>
        <v>0</v>
      </c>
      <c r="F324" s="121"/>
    </row>
    <row r="325" spans="1:6" ht="20.25" customHeight="1" x14ac:dyDescent="0.2">
      <c r="A325" s="136"/>
      <c r="B325" s="137"/>
      <c r="C325" s="135"/>
      <c r="D325" s="106" t="s">
        <v>82</v>
      </c>
      <c r="E325" s="8">
        <f>'Перечень мероприятий'!J270</f>
        <v>0</v>
      </c>
      <c r="F325" s="121"/>
    </row>
    <row r="326" spans="1:6" ht="24" customHeight="1" x14ac:dyDescent="0.2">
      <c r="A326" s="136"/>
      <c r="B326" s="137"/>
      <c r="C326" s="135"/>
      <c r="D326" s="106" t="s">
        <v>83</v>
      </c>
      <c r="E326" s="8">
        <f>'Перечень мероприятий'!K270</f>
        <v>0</v>
      </c>
      <c r="F326" s="121"/>
    </row>
    <row r="327" spans="1:6" ht="21.75" customHeight="1" x14ac:dyDescent="0.2">
      <c r="A327" s="136" t="s">
        <v>303</v>
      </c>
      <c r="B327" s="137" t="s">
        <v>49</v>
      </c>
      <c r="C327" s="135"/>
      <c r="D327" s="106" t="s">
        <v>46</v>
      </c>
      <c r="E327" s="8">
        <f>E328+E329+E330+E331+E332</f>
        <v>0</v>
      </c>
      <c r="F327" s="121"/>
    </row>
    <row r="328" spans="1:6" ht="21.75" customHeight="1" x14ac:dyDescent="0.2">
      <c r="A328" s="136"/>
      <c r="B328" s="137"/>
      <c r="C328" s="135"/>
      <c r="D328" s="106" t="s">
        <v>47</v>
      </c>
      <c r="E328" s="8">
        <f>'Перечень мероприятий'!G276</f>
        <v>0</v>
      </c>
      <c r="F328" s="121"/>
    </row>
    <row r="329" spans="1:6" ht="24.75" customHeight="1" x14ac:dyDescent="0.2">
      <c r="A329" s="136"/>
      <c r="B329" s="137"/>
      <c r="C329" s="135"/>
      <c r="D329" s="106" t="s">
        <v>48</v>
      </c>
      <c r="E329" s="8">
        <f>'Перечень мероприятий'!H276</f>
        <v>0</v>
      </c>
      <c r="F329" s="121"/>
    </row>
    <row r="330" spans="1:6" ht="24" customHeight="1" x14ac:dyDescent="0.2">
      <c r="A330" s="136"/>
      <c r="B330" s="137"/>
      <c r="C330" s="135"/>
      <c r="D330" s="106" t="s">
        <v>81</v>
      </c>
      <c r="E330" s="8">
        <f>'Перечень мероприятий'!I276</f>
        <v>0</v>
      </c>
      <c r="F330" s="121"/>
    </row>
    <row r="331" spans="1:6" ht="20.25" customHeight="1" x14ac:dyDescent="0.2">
      <c r="A331" s="136"/>
      <c r="B331" s="137"/>
      <c r="C331" s="135"/>
      <c r="D331" s="106" t="s">
        <v>82</v>
      </c>
      <c r="E331" s="8">
        <f>'Перечень мероприятий'!J276</f>
        <v>0</v>
      </c>
      <c r="F331" s="121"/>
    </row>
    <row r="332" spans="1:6" ht="24" customHeight="1" x14ac:dyDescent="0.2">
      <c r="A332" s="136"/>
      <c r="B332" s="137"/>
      <c r="C332" s="135"/>
      <c r="D332" s="106" t="s">
        <v>83</v>
      </c>
      <c r="E332" s="8">
        <f>'Перечень мероприятий'!K276</f>
        <v>0</v>
      </c>
      <c r="F332" s="121"/>
    </row>
    <row r="333" spans="1:6" ht="15" customHeight="1" x14ac:dyDescent="0.2">
      <c r="A333" s="123" t="s">
        <v>304</v>
      </c>
      <c r="B333" s="126" t="s">
        <v>49</v>
      </c>
      <c r="C333" s="129"/>
      <c r="D333" s="106" t="s">
        <v>46</v>
      </c>
      <c r="E333" s="8">
        <f>E334+E335+E336+E337+E338</f>
        <v>1750</v>
      </c>
      <c r="F333" s="132"/>
    </row>
    <row r="334" spans="1:6" ht="15" x14ac:dyDescent="0.2">
      <c r="A334" s="124"/>
      <c r="B334" s="127"/>
      <c r="C334" s="130"/>
      <c r="D334" s="106" t="s">
        <v>47</v>
      </c>
      <c r="E334" s="8">
        <f>E340+E346</f>
        <v>0</v>
      </c>
      <c r="F334" s="133"/>
    </row>
    <row r="335" spans="1:6" ht="15" x14ac:dyDescent="0.2">
      <c r="A335" s="124"/>
      <c r="B335" s="127"/>
      <c r="C335" s="130"/>
      <c r="D335" s="106" t="s">
        <v>48</v>
      </c>
      <c r="E335" s="8">
        <f>E341+E347</f>
        <v>250</v>
      </c>
      <c r="F335" s="133"/>
    </row>
    <row r="336" spans="1:6" ht="15" x14ac:dyDescent="0.2">
      <c r="A336" s="124"/>
      <c r="B336" s="127"/>
      <c r="C336" s="130"/>
      <c r="D336" s="106" t="s">
        <v>81</v>
      </c>
      <c r="E336" s="8">
        <f>E342+E348</f>
        <v>500</v>
      </c>
      <c r="F336" s="133"/>
    </row>
    <row r="337" spans="1:6" ht="15" x14ac:dyDescent="0.2">
      <c r="A337" s="124"/>
      <c r="B337" s="127"/>
      <c r="C337" s="130"/>
      <c r="D337" s="106" t="s">
        <v>82</v>
      </c>
      <c r="E337" s="8">
        <f>E343+E349</f>
        <v>500</v>
      </c>
      <c r="F337" s="133"/>
    </row>
    <row r="338" spans="1:6" ht="28.5" customHeight="1" x14ac:dyDescent="0.2">
      <c r="A338" s="125"/>
      <c r="B338" s="128"/>
      <c r="C338" s="131"/>
      <c r="D338" s="106" t="s">
        <v>83</v>
      </c>
      <c r="E338" s="8">
        <f>E344+E350</f>
        <v>500</v>
      </c>
      <c r="F338" s="134"/>
    </row>
    <row r="339" spans="1:6" ht="30" customHeight="1" x14ac:dyDescent="0.2">
      <c r="A339" s="136" t="s">
        <v>415</v>
      </c>
      <c r="B339" s="137" t="s">
        <v>49</v>
      </c>
      <c r="C339" s="135" t="s">
        <v>50</v>
      </c>
      <c r="D339" s="106" t="s">
        <v>46</v>
      </c>
      <c r="E339" s="8">
        <f>E340+E341+E342+E343+E344</f>
        <v>1350</v>
      </c>
      <c r="F339" s="121"/>
    </row>
    <row r="340" spans="1:6" ht="17.25" customHeight="1" x14ac:dyDescent="0.2">
      <c r="A340" s="136"/>
      <c r="B340" s="137"/>
      <c r="C340" s="135"/>
      <c r="D340" s="106" t="s">
        <v>47</v>
      </c>
      <c r="E340" s="8">
        <f>'Перечень мероприятий'!G282</f>
        <v>0</v>
      </c>
      <c r="F340" s="121"/>
    </row>
    <row r="341" spans="1:6" ht="15.75" customHeight="1" x14ac:dyDescent="0.2">
      <c r="A341" s="136"/>
      <c r="B341" s="137"/>
      <c r="C341" s="135"/>
      <c r="D341" s="106" t="s">
        <v>48</v>
      </c>
      <c r="E341" s="8">
        <f>'Перечень мероприятий'!H282</f>
        <v>150</v>
      </c>
      <c r="F341" s="121"/>
    </row>
    <row r="342" spans="1:6" ht="15.75" customHeight="1" x14ac:dyDescent="0.2">
      <c r="A342" s="136"/>
      <c r="B342" s="137"/>
      <c r="C342" s="135"/>
      <c r="D342" s="106" t="s">
        <v>81</v>
      </c>
      <c r="E342" s="8">
        <f>'Перечень мероприятий'!I282</f>
        <v>400</v>
      </c>
      <c r="F342" s="121"/>
    </row>
    <row r="343" spans="1:6" ht="22.5" customHeight="1" x14ac:dyDescent="0.2">
      <c r="A343" s="136"/>
      <c r="B343" s="137"/>
      <c r="C343" s="135"/>
      <c r="D343" s="106" t="s">
        <v>82</v>
      </c>
      <c r="E343" s="8">
        <f>'Перечень мероприятий'!J282</f>
        <v>400</v>
      </c>
      <c r="F343" s="121"/>
    </row>
    <row r="344" spans="1:6" ht="26.25" customHeight="1" x14ac:dyDescent="0.2">
      <c r="A344" s="136"/>
      <c r="B344" s="137"/>
      <c r="C344" s="135"/>
      <c r="D344" s="106" t="s">
        <v>83</v>
      </c>
      <c r="E344" s="8">
        <f>'Перечень мероприятий'!K282</f>
        <v>400</v>
      </c>
      <c r="F344" s="121"/>
    </row>
    <row r="345" spans="1:6" ht="24" customHeight="1" x14ac:dyDescent="0.2">
      <c r="A345" s="136" t="s">
        <v>416</v>
      </c>
      <c r="B345" s="137" t="s">
        <v>49</v>
      </c>
      <c r="C345" s="135" t="s">
        <v>84</v>
      </c>
      <c r="D345" s="106" t="s">
        <v>46</v>
      </c>
      <c r="E345" s="8">
        <f>E346+E347+E348+E349+E350</f>
        <v>400</v>
      </c>
      <c r="F345" s="121"/>
    </row>
    <row r="346" spans="1:6" ht="30" customHeight="1" x14ac:dyDescent="0.2">
      <c r="A346" s="136"/>
      <c r="B346" s="137"/>
      <c r="C346" s="135"/>
      <c r="D346" s="106" t="s">
        <v>47</v>
      </c>
      <c r="E346" s="8">
        <f>'Перечень мероприятий'!G287</f>
        <v>0</v>
      </c>
      <c r="F346" s="121"/>
    </row>
    <row r="347" spans="1:6" ht="22.5" customHeight="1" x14ac:dyDescent="0.2">
      <c r="A347" s="136"/>
      <c r="B347" s="137"/>
      <c r="C347" s="135"/>
      <c r="D347" s="106" t="s">
        <v>48</v>
      </c>
      <c r="E347" s="8">
        <f>'Перечень мероприятий'!H287</f>
        <v>100</v>
      </c>
      <c r="F347" s="121"/>
    </row>
    <row r="348" spans="1:6" ht="21" customHeight="1" x14ac:dyDescent="0.2">
      <c r="A348" s="136"/>
      <c r="B348" s="137"/>
      <c r="C348" s="135"/>
      <c r="D348" s="106" t="s">
        <v>81</v>
      </c>
      <c r="E348" s="8">
        <f>'Перечень мероприятий'!I287</f>
        <v>100</v>
      </c>
      <c r="F348" s="121"/>
    </row>
    <row r="349" spans="1:6" ht="21.75" customHeight="1" x14ac:dyDescent="0.2">
      <c r="A349" s="136"/>
      <c r="B349" s="137"/>
      <c r="C349" s="135"/>
      <c r="D349" s="106" t="s">
        <v>82</v>
      </c>
      <c r="E349" s="8">
        <f>'Перечень мероприятий'!J287</f>
        <v>100</v>
      </c>
      <c r="F349" s="121"/>
    </row>
    <row r="350" spans="1:6" ht="31.5" customHeight="1" x14ac:dyDescent="0.2">
      <c r="A350" s="136"/>
      <c r="B350" s="137"/>
      <c r="C350" s="135"/>
      <c r="D350" s="106" t="s">
        <v>83</v>
      </c>
      <c r="E350" s="8">
        <f>'Перечень мероприятий'!K287</f>
        <v>100</v>
      </c>
      <c r="F350" s="121"/>
    </row>
    <row r="351" spans="1:6" ht="15" customHeight="1" x14ac:dyDescent="0.2">
      <c r="A351" s="136" t="s">
        <v>306</v>
      </c>
      <c r="B351" s="137" t="s">
        <v>49</v>
      </c>
      <c r="C351" s="135"/>
      <c r="D351" s="106" t="s">
        <v>46</v>
      </c>
      <c r="E351" s="8">
        <f>E352+E353+E354+E355+E356</f>
        <v>0</v>
      </c>
      <c r="F351" s="121"/>
    </row>
    <row r="352" spans="1:6" ht="15" x14ac:dyDescent="0.2">
      <c r="A352" s="136"/>
      <c r="B352" s="137"/>
      <c r="C352" s="135"/>
      <c r="D352" s="106" t="s">
        <v>47</v>
      </c>
      <c r="E352" s="8">
        <f>E358</f>
        <v>0</v>
      </c>
      <c r="F352" s="121"/>
    </row>
    <row r="353" spans="1:8" ht="15" x14ac:dyDescent="0.2">
      <c r="A353" s="136"/>
      <c r="B353" s="137"/>
      <c r="C353" s="135"/>
      <c r="D353" s="106" t="s">
        <v>48</v>
      </c>
      <c r="E353" s="8">
        <f>E359</f>
        <v>0</v>
      </c>
      <c r="F353" s="121"/>
    </row>
    <row r="354" spans="1:8" ht="15" x14ac:dyDescent="0.2">
      <c r="A354" s="136"/>
      <c r="B354" s="137"/>
      <c r="C354" s="135"/>
      <c r="D354" s="106" t="s">
        <v>81</v>
      </c>
      <c r="E354" s="8">
        <f>E360</f>
        <v>0</v>
      </c>
      <c r="F354" s="121"/>
    </row>
    <row r="355" spans="1:8" ht="15" x14ac:dyDescent="0.2">
      <c r="A355" s="136"/>
      <c r="B355" s="137"/>
      <c r="C355" s="135"/>
      <c r="D355" s="106" t="s">
        <v>82</v>
      </c>
      <c r="E355" s="8">
        <f>E361</f>
        <v>0</v>
      </c>
      <c r="F355" s="121"/>
    </row>
    <row r="356" spans="1:8" ht="30.75" customHeight="1" x14ac:dyDescent="0.2">
      <c r="A356" s="136"/>
      <c r="B356" s="137"/>
      <c r="C356" s="135"/>
      <c r="D356" s="106" t="s">
        <v>83</v>
      </c>
      <c r="E356" s="8">
        <f>E362</f>
        <v>0</v>
      </c>
      <c r="F356" s="121"/>
    </row>
    <row r="357" spans="1:8" ht="15" x14ac:dyDescent="0.2">
      <c r="A357" s="136" t="s">
        <v>305</v>
      </c>
      <c r="B357" s="137" t="s">
        <v>49</v>
      </c>
      <c r="C357" s="135"/>
      <c r="D357" s="106" t="s">
        <v>46</v>
      </c>
      <c r="E357" s="8">
        <f>E358+E359+E360+E361+E362</f>
        <v>0</v>
      </c>
      <c r="F357" s="121"/>
    </row>
    <row r="358" spans="1:8" ht="15" x14ac:dyDescent="0.2">
      <c r="A358" s="136"/>
      <c r="B358" s="137"/>
      <c r="C358" s="135"/>
      <c r="D358" s="106" t="s">
        <v>47</v>
      </c>
      <c r="E358" s="8">
        <f>'Перечень мероприятий'!G297</f>
        <v>0</v>
      </c>
      <c r="F358" s="121"/>
    </row>
    <row r="359" spans="1:8" ht="15" x14ac:dyDescent="0.2">
      <c r="A359" s="136"/>
      <c r="B359" s="137"/>
      <c r="C359" s="135"/>
      <c r="D359" s="106" t="s">
        <v>48</v>
      </c>
      <c r="E359" s="8">
        <f>'Перечень мероприятий'!H297</f>
        <v>0</v>
      </c>
      <c r="F359" s="121"/>
    </row>
    <row r="360" spans="1:8" ht="15" x14ac:dyDescent="0.2">
      <c r="A360" s="136"/>
      <c r="B360" s="137"/>
      <c r="C360" s="135"/>
      <c r="D360" s="106" t="s">
        <v>81</v>
      </c>
      <c r="E360" s="8">
        <f>'Перечень мероприятий'!I297</f>
        <v>0</v>
      </c>
      <c r="F360" s="121"/>
    </row>
    <row r="361" spans="1:8" ht="15" x14ac:dyDescent="0.2">
      <c r="A361" s="136"/>
      <c r="B361" s="137"/>
      <c r="C361" s="135"/>
      <c r="D361" s="106" t="s">
        <v>82</v>
      </c>
      <c r="E361" s="8">
        <f>'Перечень мероприятий'!J297</f>
        <v>0</v>
      </c>
      <c r="F361" s="121"/>
    </row>
    <row r="362" spans="1:8" ht="16.5" customHeight="1" x14ac:dyDescent="0.2">
      <c r="A362" s="136"/>
      <c r="B362" s="137"/>
      <c r="C362" s="135"/>
      <c r="D362" s="106" t="s">
        <v>83</v>
      </c>
      <c r="E362" s="8">
        <f>'Перечень мероприятий'!K297</f>
        <v>0</v>
      </c>
      <c r="F362" s="121"/>
    </row>
    <row r="363" spans="1:8" ht="29.25" customHeight="1" x14ac:dyDescent="0.2">
      <c r="A363" s="142" t="s">
        <v>307</v>
      </c>
      <c r="B363" s="151"/>
      <c r="C363" s="151"/>
      <c r="D363" s="151"/>
      <c r="E363" s="151"/>
      <c r="F363" s="151"/>
    </row>
    <row r="364" spans="1:8" ht="25.5" customHeight="1" x14ac:dyDescent="0.2">
      <c r="A364" s="136" t="s">
        <v>329</v>
      </c>
      <c r="B364" s="137" t="s">
        <v>49</v>
      </c>
      <c r="C364" s="135"/>
      <c r="D364" s="106" t="s">
        <v>46</v>
      </c>
      <c r="E364" s="8">
        <f>E365+E366+E367+E368+E369</f>
        <v>15290</v>
      </c>
      <c r="F364" s="121"/>
    </row>
    <row r="365" spans="1:8" ht="27.75" customHeight="1" x14ac:dyDescent="0.2">
      <c r="A365" s="139"/>
      <c r="B365" s="137"/>
      <c r="C365" s="135"/>
      <c r="D365" s="106" t="s">
        <v>47</v>
      </c>
      <c r="E365" s="8">
        <f>E371</f>
        <v>2110</v>
      </c>
      <c r="F365" s="121"/>
      <c r="G365" s="59">
        <f>E365</f>
        <v>2110</v>
      </c>
      <c r="H365" s="106" t="s">
        <v>47</v>
      </c>
    </row>
    <row r="366" spans="1:8" ht="35.25" customHeight="1" x14ac:dyDescent="0.2">
      <c r="A366" s="139"/>
      <c r="B366" s="137"/>
      <c r="C366" s="135"/>
      <c r="D366" s="106" t="s">
        <v>48</v>
      </c>
      <c r="E366" s="8">
        <f>E372</f>
        <v>2890</v>
      </c>
      <c r="F366" s="121"/>
      <c r="G366" s="59">
        <f>E366</f>
        <v>2890</v>
      </c>
      <c r="H366" s="106" t="s">
        <v>48</v>
      </c>
    </row>
    <row r="367" spans="1:8" ht="28.5" customHeight="1" x14ac:dyDescent="0.2">
      <c r="A367" s="139"/>
      <c r="B367" s="137"/>
      <c r="C367" s="135"/>
      <c r="D367" s="106" t="s">
        <v>81</v>
      </c>
      <c r="E367" s="8">
        <f>E373</f>
        <v>3200</v>
      </c>
      <c r="F367" s="121"/>
      <c r="G367" s="59">
        <f>E367</f>
        <v>3200</v>
      </c>
      <c r="H367" s="106" t="s">
        <v>81</v>
      </c>
    </row>
    <row r="368" spans="1:8" ht="43.5" customHeight="1" x14ac:dyDescent="0.2">
      <c r="A368" s="139"/>
      <c r="B368" s="137"/>
      <c r="C368" s="135"/>
      <c r="D368" s="106" t="s">
        <v>82</v>
      </c>
      <c r="E368" s="8">
        <f>E374</f>
        <v>3200</v>
      </c>
      <c r="F368" s="121"/>
      <c r="G368" s="59">
        <f>E368</f>
        <v>3200</v>
      </c>
      <c r="H368" s="106" t="s">
        <v>82</v>
      </c>
    </row>
    <row r="369" spans="1:8" ht="68.25" customHeight="1" x14ac:dyDescent="0.2">
      <c r="A369" s="139"/>
      <c r="B369" s="137"/>
      <c r="C369" s="135"/>
      <c r="D369" s="106" t="s">
        <v>83</v>
      </c>
      <c r="E369" s="8">
        <f>E375</f>
        <v>3890</v>
      </c>
      <c r="F369" s="121"/>
      <c r="G369" s="59">
        <f>E369</f>
        <v>3890</v>
      </c>
      <c r="H369" s="106" t="s">
        <v>83</v>
      </c>
    </row>
    <row r="370" spans="1:8" ht="27.75" customHeight="1" x14ac:dyDescent="0.2">
      <c r="A370" s="136" t="s">
        <v>417</v>
      </c>
      <c r="B370" s="137" t="s">
        <v>49</v>
      </c>
      <c r="C370" s="135" t="s">
        <v>51</v>
      </c>
      <c r="D370" s="106" t="s">
        <v>46</v>
      </c>
      <c r="E370" s="8">
        <f>E371+E372+E373+E374+E375</f>
        <v>15290</v>
      </c>
      <c r="F370" s="121"/>
    </row>
    <row r="371" spans="1:8" ht="32.25" customHeight="1" x14ac:dyDescent="0.2">
      <c r="A371" s="136"/>
      <c r="B371" s="137"/>
      <c r="C371" s="135"/>
      <c r="D371" s="106" t="s">
        <v>47</v>
      </c>
      <c r="E371" s="8">
        <f>'Перечень мероприятий'!G314</f>
        <v>2110</v>
      </c>
      <c r="F371" s="121"/>
    </row>
    <row r="372" spans="1:8" ht="25.5" customHeight="1" x14ac:dyDescent="0.2">
      <c r="A372" s="136"/>
      <c r="B372" s="137"/>
      <c r="C372" s="135"/>
      <c r="D372" s="106" t="s">
        <v>48</v>
      </c>
      <c r="E372" s="8">
        <f>'Перечень мероприятий'!H314</f>
        <v>2890</v>
      </c>
      <c r="F372" s="121"/>
    </row>
    <row r="373" spans="1:8" ht="32.25" customHeight="1" x14ac:dyDescent="0.2">
      <c r="A373" s="136"/>
      <c r="B373" s="137"/>
      <c r="C373" s="135"/>
      <c r="D373" s="106" t="s">
        <v>81</v>
      </c>
      <c r="E373" s="8">
        <f>'Перечень мероприятий'!I314</f>
        <v>3200</v>
      </c>
      <c r="F373" s="121"/>
    </row>
    <row r="374" spans="1:8" ht="30.75" customHeight="1" x14ac:dyDescent="0.2">
      <c r="A374" s="136"/>
      <c r="B374" s="137"/>
      <c r="C374" s="135"/>
      <c r="D374" s="106" t="s">
        <v>82</v>
      </c>
      <c r="E374" s="8">
        <f>'Перечень мероприятий'!J314</f>
        <v>3200</v>
      </c>
      <c r="F374" s="121"/>
    </row>
    <row r="375" spans="1:8" ht="34.5" customHeight="1" x14ac:dyDescent="0.2">
      <c r="A375" s="136"/>
      <c r="B375" s="137"/>
      <c r="C375" s="135"/>
      <c r="D375" s="106" t="s">
        <v>83</v>
      </c>
      <c r="E375" s="8">
        <f>'Перечень мероприятий'!K314</f>
        <v>3890</v>
      </c>
      <c r="F375" s="121"/>
    </row>
    <row r="376" spans="1:8" ht="23.25" customHeight="1" x14ac:dyDescent="0.2">
      <c r="A376" s="142" t="s">
        <v>328</v>
      </c>
      <c r="B376" s="151"/>
      <c r="C376" s="151"/>
      <c r="D376" s="151"/>
      <c r="E376" s="151"/>
      <c r="F376" s="151"/>
    </row>
    <row r="377" spans="1:8" ht="15" customHeight="1" x14ac:dyDescent="0.2">
      <c r="A377" s="139" t="s">
        <v>308</v>
      </c>
      <c r="B377" s="137" t="s">
        <v>49</v>
      </c>
      <c r="C377" s="135"/>
      <c r="D377" s="106" t="s">
        <v>46</v>
      </c>
      <c r="E377" s="8">
        <f>E378+E379+E380+E381+E382</f>
        <v>18160</v>
      </c>
      <c r="F377" s="121"/>
    </row>
    <row r="378" spans="1:8" ht="15" x14ac:dyDescent="0.2">
      <c r="A378" s="139"/>
      <c r="B378" s="137"/>
      <c r="C378" s="135"/>
      <c r="D378" s="106" t="s">
        <v>47</v>
      </c>
      <c r="E378" s="8">
        <f>E384+E390+E396+E402+E408+E414+E420+E426+E432+E438</f>
        <v>1280</v>
      </c>
      <c r="F378" s="121"/>
      <c r="G378" s="59">
        <f>E378</f>
        <v>1280</v>
      </c>
      <c r="H378" s="106" t="s">
        <v>47</v>
      </c>
    </row>
    <row r="379" spans="1:8" ht="15" x14ac:dyDescent="0.2">
      <c r="A379" s="139"/>
      <c r="B379" s="137"/>
      <c r="C379" s="135"/>
      <c r="D379" s="106" t="s">
        <v>48</v>
      </c>
      <c r="E379" s="8">
        <f>E385+E391+E397+E403+E409+E415+E421+E427+E433+E439</f>
        <v>3940</v>
      </c>
      <c r="F379" s="121"/>
      <c r="G379" s="59">
        <f>E379</f>
        <v>3940</v>
      </c>
      <c r="H379" s="106" t="s">
        <v>48</v>
      </c>
    </row>
    <row r="380" spans="1:8" ht="15" x14ac:dyDescent="0.2">
      <c r="A380" s="139"/>
      <c r="B380" s="137"/>
      <c r="C380" s="135"/>
      <c r="D380" s="106" t="s">
        <v>81</v>
      </c>
      <c r="E380" s="8">
        <f>E386+E392+E398+E404+E410+E416+E422+E428+E434+E440</f>
        <v>4240</v>
      </c>
      <c r="F380" s="121"/>
      <c r="G380" s="59">
        <f>E380</f>
        <v>4240</v>
      </c>
      <c r="H380" s="106" t="s">
        <v>81</v>
      </c>
    </row>
    <row r="381" spans="1:8" ht="15" x14ac:dyDescent="0.2">
      <c r="A381" s="139"/>
      <c r="B381" s="137"/>
      <c r="C381" s="135"/>
      <c r="D381" s="106" t="s">
        <v>82</v>
      </c>
      <c r="E381" s="8">
        <f>E387+E393+E399+E405+E411+E417+E423+E429+E435+E441</f>
        <v>4350</v>
      </c>
      <c r="F381" s="121"/>
      <c r="G381" s="59">
        <f>E381</f>
        <v>4350</v>
      </c>
      <c r="H381" s="106" t="s">
        <v>82</v>
      </c>
    </row>
    <row r="382" spans="1:8" ht="15" x14ac:dyDescent="0.2">
      <c r="A382" s="139"/>
      <c r="B382" s="137"/>
      <c r="C382" s="135"/>
      <c r="D382" s="106" t="s">
        <v>83</v>
      </c>
      <c r="E382" s="8">
        <f>E388+E394+E400+E406+E412+E418+E424+E430+E436+E442</f>
        <v>4350</v>
      </c>
      <c r="F382" s="121"/>
      <c r="G382" s="59">
        <f>E382</f>
        <v>4350</v>
      </c>
      <c r="H382" s="106" t="s">
        <v>83</v>
      </c>
    </row>
    <row r="383" spans="1:8" ht="22.5" customHeight="1" x14ac:dyDescent="0.2">
      <c r="A383" s="136" t="s">
        <v>309</v>
      </c>
      <c r="B383" s="137" t="s">
        <v>49</v>
      </c>
      <c r="C383" s="135" t="s">
        <v>85</v>
      </c>
      <c r="D383" s="106" t="s">
        <v>46</v>
      </c>
      <c r="E383" s="8">
        <f>E384+E385+E386+E387+E388</f>
        <v>4550</v>
      </c>
      <c r="F383" s="121"/>
    </row>
    <row r="384" spans="1:8" ht="23.25" customHeight="1" x14ac:dyDescent="0.2">
      <c r="A384" s="136"/>
      <c r="B384" s="137"/>
      <c r="C384" s="135"/>
      <c r="D384" s="106" t="s">
        <v>47</v>
      </c>
      <c r="E384" s="8">
        <f>'Перечень мероприятий'!G330</f>
        <v>810</v>
      </c>
      <c r="F384" s="121"/>
    </row>
    <row r="385" spans="1:6" ht="22.5" customHeight="1" x14ac:dyDescent="0.2">
      <c r="A385" s="136"/>
      <c r="B385" s="137"/>
      <c r="C385" s="135"/>
      <c r="D385" s="106" t="s">
        <v>48</v>
      </c>
      <c r="E385" s="8">
        <f>'Перечень мероприятий'!H330</f>
        <v>980</v>
      </c>
      <c r="F385" s="121"/>
    </row>
    <row r="386" spans="1:6" ht="24" customHeight="1" x14ac:dyDescent="0.2">
      <c r="A386" s="136"/>
      <c r="B386" s="137"/>
      <c r="C386" s="135"/>
      <c r="D386" s="106" t="s">
        <v>81</v>
      </c>
      <c r="E386" s="8">
        <f>'Перечень мероприятий'!I330</f>
        <v>900</v>
      </c>
      <c r="F386" s="121"/>
    </row>
    <row r="387" spans="1:6" ht="24" customHeight="1" x14ac:dyDescent="0.2">
      <c r="A387" s="136"/>
      <c r="B387" s="137"/>
      <c r="C387" s="135"/>
      <c r="D387" s="106" t="s">
        <v>82</v>
      </c>
      <c r="E387" s="8">
        <f>'Перечень мероприятий'!J330</f>
        <v>930</v>
      </c>
      <c r="F387" s="121"/>
    </row>
    <row r="388" spans="1:6" ht="23.25" customHeight="1" x14ac:dyDescent="0.2">
      <c r="A388" s="136"/>
      <c r="B388" s="137"/>
      <c r="C388" s="135"/>
      <c r="D388" s="106" t="s">
        <v>83</v>
      </c>
      <c r="E388" s="8">
        <f>'Перечень мероприятий'!K330</f>
        <v>930</v>
      </c>
      <c r="F388" s="121"/>
    </row>
    <row r="389" spans="1:6" ht="25.5" customHeight="1" x14ac:dyDescent="0.2">
      <c r="A389" s="136" t="s">
        <v>310</v>
      </c>
      <c r="B389" s="137" t="s">
        <v>49</v>
      </c>
      <c r="C389" s="135" t="s">
        <v>147</v>
      </c>
      <c r="D389" s="106" t="s">
        <v>46</v>
      </c>
      <c r="E389" s="8">
        <f>E390+E391+E392+E393+E394</f>
        <v>0</v>
      </c>
      <c r="F389" s="121"/>
    </row>
    <row r="390" spans="1:6" ht="24.75" customHeight="1" x14ac:dyDescent="0.2">
      <c r="A390" s="136"/>
      <c r="B390" s="137"/>
      <c r="C390" s="135"/>
      <c r="D390" s="106" t="s">
        <v>47</v>
      </c>
      <c r="E390" s="8">
        <f>'Перечень мероприятий'!G335</f>
        <v>0</v>
      </c>
      <c r="F390" s="121"/>
    </row>
    <row r="391" spans="1:6" ht="30" customHeight="1" x14ac:dyDescent="0.2">
      <c r="A391" s="136"/>
      <c r="B391" s="137"/>
      <c r="C391" s="135"/>
      <c r="D391" s="106" t="s">
        <v>48</v>
      </c>
      <c r="E391" s="8">
        <f>'Перечень мероприятий'!H335</f>
        <v>0</v>
      </c>
      <c r="F391" s="121"/>
    </row>
    <row r="392" spans="1:6" ht="21.75" customHeight="1" x14ac:dyDescent="0.2">
      <c r="A392" s="136"/>
      <c r="B392" s="137"/>
      <c r="C392" s="135"/>
      <c r="D392" s="106" t="s">
        <v>81</v>
      </c>
      <c r="E392" s="8">
        <f>'Перечень мероприятий'!I335</f>
        <v>0</v>
      </c>
      <c r="F392" s="121"/>
    </row>
    <row r="393" spans="1:6" ht="27" customHeight="1" x14ac:dyDescent="0.2">
      <c r="A393" s="136"/>
      <c r="B393" s="137"/>
      <c r="C393" s="135"/>
      <c r="D393" s="106" t="s">
        <v>82</v>
      </c>
      <c r="E393" s="8">
        <f>'Перечень мероприятий'!J335</f>
        <v>0</v>
      </c>
      <c r="F393" s="121"/>
    </row>
    <row r="394" spans="1:6" ht="19.5" customHeight="1" x14ac:dyDescent="0.2">
      <c r="A394" s="136"/>
      <c r="B394" s="137"/>
      <c r="C394" s="135"/>
      <c r="D394" s="106" t="s">
        <v>83</v>
      </c>
      <c r="E394" s="8">
        <f>'Перечень мероприятий'!K335</f>
        <v>0</v>
      </c>
      <c r="F394" s="121"/>
    </row>
    <row r="395" spans="1:6" s="48" customFormat="1" ht="24.75" customHeight="1" x14ac:dyDescent="0.2">
      <c r="A395" s="148" t="s">
        <v>418</v>
      </c>
      <c r="B395" s="137" t="s">
        <v>49</v>
      </c>
      <c r="C395" s="149" t="s">
        <v>146</v>
      </c>
      <c r="D395" s="47" t="s">
        <v>46</v>
      </c>
      <c r="E395" s="70">
        <f>E396+E397+E398+E399+E400</f>
        <v>1880</v>
      </c>
      <c r="F395" s="145"/>
    </row>
    <row r="396" spans="1:6" s="48" customFormat="1" ht="25.5" customHeight="1" x14ac:dyDescent="0.2">
      <c r="A396" s="148"/>
      <c r="B396" s="137"/>
      <c r="C396" s="149"/>
      <c r="D396" s="106" t="s">
        <v>47</v>
      </c>
      <c r="E396" s="70">
        <v>320</v>
      </c>
      <c r="F396" s="146"/>
    </row>
    <row r="397" spans="1:6" s="48" customFormat="1" ht="26.25" customHeight="1" x14ac:dyDescent="0.2">
      <c r="A397" s="148"/>
      <c r="B397" s="137"/>
      <c r="C397" s="149"/>
      <c r="D397" s="106" t="s">
        <v>48</v>
      </c>
      <c r="E397" s="70">
        <f>'Перечень мероприятий'!H340</f>
        <v>1560</v>
      </c>
      <c r="F397" s="146"/>
    </row>
    <row r="398" spans="1:6" s="48" customFormat="1" ht="23.25" customHeight="1" x14ac:dyDescent="0.2">
      <c r="A398" s="148"/>
      <c r="B398" s="137"/>
      <c r="C398" s="149"/>
      <c r="D398" s="106" t="s">
        <v>81</v>
      </c>
      <c r="E398" s="70">
        <f>'Перечень мероприятий'!I340</f>
        <v>0</v>
      </c>
      <c r="F398" s="146"/>
    </row>
    <row r="399" spans="1:6" s="48" customFormat="1" ht="22.5" customHeight="1" x14ac:dyDescent="0.2">
      <c r="A399" s="148"/>
      <c r="B399" s="137"/>
      <c r="C399" s="149"/>
      <c r="D399" s="106" t="s">
        <v>82</v>
      </c>
      <c r="E399" s="70">
        <f>'Перечень мероприятий'!J340</f>
        <v>0</v>
      </c>
      <c r="F399" s="146"/>
    </row>
    <row r="400" spans="1:6" s="48" customFormat="1" ht="29.25" customHeight="1" x14ac:dyDescent="0.2">
      <c r="A400" s="148"/>
      <c r="B400" s="137"/>
      <c r="C400" s="149"/>
      <c r="D400" s="106" t="s">
        <v>83</v>
      </c>
      <c r="E400" s="70">
        <f>'Перечень мероприятий'!K340</f>
        <v>0</v>
      </c>
      <c r="F400" s="147"/>
    </row>
    <row r="401" spans="1:6" s="48" customFormat="1" ht="27" customHeight="1" x14ac:dyDescent="0.2">
      <c r="A401" s="148" t="s">
        <v>311</v>
      </c>
      <c r="B401" s="137" t="s">
        <v>49</v>
      </c>
      <c r="C401" s="149" t="s">
        <v>131</v>
      </c>
      <c r="D401" s="47" t="s">
        <v>46</v>
      </c>
      <c r="E401" s="70">
        <f>E402+E403+E404+E405+E406</f>
        <v>400</v>
      </c>
      <c r="F401" s="145"/>
    </row>
    <row r="402" spans="1:6" s="48" customFormat="1" ht="21.75" customHeight="1" x14ac:dyDescent="0.2">
      <c r="A402" s="148"/>
      <c r="B402" s="137"/>
      <c r="C402" s="149"/>
      <c r="D402" s="106" t="s">
        <v>47</v>
      </c>
      <c r="E402" s="70">
        <f>'Перечень мероприятий'!G348</f>
        <v>0</v>
      </c>
      <c r="F402" s="146"/>
    </row>
    <row r="403" spans="1:6" s="48" customFormat="1" ht="24.75" customHeight="1" x14ac:dyDescent="0.2">
      <c r="A403" s="148"/>
      <c r="B403" s="137"/>
      <c r="C403" s="149"/>
      <c r="D403" s="106" t="s">
        <v>48</v>
      </c>
      <c r="E403" s="70">
        <f>'Перечень мероприятий'!H348</f>
        <v>100</v>
      </c>
      <c r="F403" s="146"/>
    </row>
    <row r="404" spans="1:6" s="48" customFormat="1" ht="25.5" customHeight="1" x14ac:dyDescent="0.2">
      <c r="A404" s="148"/>
      <c r="B404" s="137"/>
      <c r="C404" s="149"/>
      <c r="D404" s="106" t="s">
        <v>81</v>
      </c>
      <c r="E404" s="70">
        <f>'Перечень мероприятий'!I348</f>
        <v>100</v>
      </c>
      <c r="F404" s="146"/>
    </row>
    <row r="405" spans="1:6" s="48" customFormat="1" ht="27" customHeight="1" x14ac:dyDescent="0.2">
      <c r="A405" s="148"/>
      <c r="B405" s="137"/>
      <c r="C405" s="149"/>
      <c r="D405" s="106" t="s">
        <v>82</v>
      </c>
      <c r="E405" s="70">
        <f>'Перечень мероприятий'!J348</f>
        <v>100</v>
      </c>
      <c r="F405" s="146"/>
    </row>
    <row r="406" spans="1:6" s="48" customFormat="1" ht="23.25" customHeight="1" x14ac:dyDescent="0.2">
      <c r="A406" s="148"/>
      <c r="B406" s="137"/>
      <c r="C406" s="149"/>
      <c r="D406" s="106" t="s">
        <v>83</v>
      </c>
      <c r="E406" s="70">
        <f>'Перечень мероприятий'!K348</f>
        <v>100</v>
      </c>
      <c r="F406" s="147"/>
    </row>
    <row r="407" spans="1:6" s="48" customFormat="1" ht="26.25" customHeight="1" x14ac:dyDescent="0.2">
      <c r="A407" s="148" t="s">
        <v>419</v>
      </c>
      <c r="B407" s="137" t="s">
        <v>49</v>
      </c>
      <c r="C407" s="149" t="s">
        <v>148</v>
      </c>
      <c r="D407" s="47" t="s">
        <v>46</v>
      </c>
      <c r="E407" s="70">
        <f>E408+E409+E410+E411+E412</f>
        <v>4800</v>
      </c>
      <c r="F407" s="145"/>
    </row>
    <row r="408" spans="1:6" s="48" customFormat="1" ht="30" customHeight="1" x14ac:dyDescent="0.2">
      <c r="A408" s="148"/>
      <c r="B408" s="137"/>
      <c r="C408" s="149"/>
      <c r="D408" s="106" t="s">
        <v>47</v>
      </c>
      <c r="E408" s="70">
        <f>'Перечень мероприятий'!G353</f>
        <v>0</v>
      </c>
      <c r="F408" s="146"/>
    </row>
    <row r="409" spans="1:6" s="48" customFormat="1" ht="30" customHeight="1" x14ac:dyDescent="0.2">
      <c r="A409" s="148"/>
      <c r="B409" s="137"/>
      <c r="C409" s="149"/>
      <c r="D409" s="106" t="s">
        <v>48</v>
      </c>
      <c r="E409" s="70">
        <f>'Перечень мероприятий'!H353</f>
        <v>1200</v>
      </c>
      <c r="F409" s="146"/>
    </row>
    <row r="410" spans="1:6" s="48" customFormat="1" ht="27" customHeight="1" x14ac:dyDescent="0.2">
      <c r="A410" s="148"/>
      <c r="B410" s="137"/>
      <c r="C410" s="149"/>
      <c r="D410" s="106" t="s">
        <v>81</v>
      </c>
      <c r="E410" s="70">
        <f>'Перечень мероприятий'!I353</f>
        <v>1200</v>
      </c>
      <c r="F410" s="146"/>
    </row>
    <row r="411" spans="1:6" s="48" customFormat="1" ht="35.25" customHeight="1" x14ac:dyDescent="0.2">
      <c r="A411" s="148"/>
      <c r="B411" s="137"/>
      <c r="C411" s="149"/>
      <c r="D411" s="106" t="s">
        <v>82</v>
      </c>
      <c r="E411" s="70">
        <f>'Перечень мероприятий'!J353</f>
        <v>1200</v>
      </c>
      <c r="F411" s="146"/>
    </row>
    <row r="412" spans="1:6" s="48" customFormat="1" ht="33" customHeight="1" x14ac:dyDescent="0.2">
      <c r="A412" s="148"/>
      <c r="B412" s="137"/>
      <c r="C412" s="149"/>
      <c r="D412" s="106" t="s">
        <v>83</v>
      </c>
      <c r="E412" s="70">
        <f>'Перечень мероприятий'!K353</f>
        <v>1200</v>
      </c>
      <c r="F412" s="147"/>
    </row>
    <row r="413" spans="1:6" s="48" customFormat="1" ht="21.75" customHeight="1" x14ac:dyDescent="0.2">
      <c r="A413" s="148" t="s">
        <v>312</v>
      </c>
      <c r="B413" s="137" t="s">
        <v>49</v>
      </c>
      <c r="C413" s="149" t="s">
        <v>132</v>
      </c>
      <c r="D413" s="47" t="s">
        <v>46</v>
      </c>
      <c r="E413" s="70">
        <f>E414+E415+E416+E417+E418</f>
        <v>450</v>
      </c>
      <c r="F413" s="145"/>
    </row>
    <row r="414" spans="1:6" s="48" customFormat="1" ht="20.25" customHeight="1" x14ac:dyDescent="0.2">
      <c r="A414" s="148"/>
      <c r="B414" s="137"/>
      <c r="C414" s="149"/>
      <c r="D414" s="106" t="s">
        <v>47</v>
      </c>
      <c r="E414" s="70">
        <f>'Перечень мероприятий'!G358</f>
        <v>100</v>
      </c>
      <c r="F414" s="146"/>
    </row>
    <row r="415" spans="1:6" s="48" customFormat="1" ht="22.5" customHeight="1" x14ac:dyDescent="0.2">
      <c r="A415" s="148"/>
      <c r="B415" s="137"/>
      <c r="C415" s="149"/>
      <c r="D415" s="106" t="s">
        <v>48</v>
      </c>
      <c r="E415" s="70">
        <f>'Перечень мероприятий'!H358</f>
        <v>100</v>
      </c>
      <c r="F415" s="146"/>
    </row>
    <row r="416" spans="1:6" s="48" customFormat="1" ht="19.5" customHeight="1" x14ac:dyDescent="0.2">
      <c r="A416" s="148"/>
      <c r="B416" s="137"/>
      <c r="C416" s="149"/>
      <c r="D416" s="106" t="s">
        <v>81</v>
      </c>
      <c r="E416" s="70">
        <f>'Перечень мероприятий'!I358</f>
        <v>50</v>
      </c>
      <c r="F416" s="146"/>
    </row>
    <row r="417" spans="1:6" s="48" customFormat="1" ht="19.5" customHeight="1" x14ac:dyDescent="0.2">
      <c r="A417" s="148"/>
      <c r="B417" s="137"/>
      <c r="C417" s="149"/>
      <c r="D417" s="106" t="s">
        <v>82</v>
      </c>
      <c r="E417" s="70">
        <f>'Перечень мероприятий'!J358</f>
        <v>100</v>
      </c>
      <c r="F417" s="146"/>
    </row>
    <row r="418" spans="1:6" s="48" customFormat="1" ht="21" customHeight="1" x14ac:dyDescent="0.2">
      <c r="A418" s="148"/>
      <c r="B418" s="137"/>
      <c r="C418" s="149"/>
      <c r="D418" s="106" t="s">
        <v>83</v>
      </c>
      <c r="E418" s="70">
        <f>'Перечень мероприятий'!K358</f>
        <v>100</v>
      </c>
      <c r="F418" s="147"/>
    </row>
    <row r="419" spans="1:6" s="48" customFormat="1" ht="24.75" customHeight="1" x14ac:dyDescent="0.2">
      <c r="A419" s="148" t="s">
        <v>420</v>
      </c>
      <c r="B419" s="137" t="s">
        <v>49</v>
      </c>
      <c r="C419" s="149" t="s">
        <v>133</v>
      </c>
      <c r="D419" s="47" t="s">
        <v>46</v>
      </c>
      <c r="E419" s="70">
        <f>E420+E421+E422+E423+E424</f>
        <v>150</v>
      </c>
      <c r="F419" s="145"/>
    </row>
    <row r="420" spans="1:6" s="48" customFormat="1" ht="25.5" customHeight="1" x14ac:dyDescent="0.2">
      <c r="A420" s="148"/>
      <c r="B420" s="137"/>
      <c r="C420" s="149"/>
      <c r="D420" s="106" t="s">
        <v>47</v>
      </c>
      <c r="E420" s="70">
        <f>'Перечень мероприятий'!G363</f>
        <v>0</v>
      </c>
      <c r="F420" s="146"/>
    </row>
    <row r="421" spans="1:6" s="48" customFormat="1" ht="26.25" customHeight="1" x14ac:dyDescent="0.2">
      <c r="A421" s="148"/>
      <c r="B421" s="137"/>
      <c r="C421" s="149"/>
      <c r="D421" s="106" t="s">
        <v>48</v>
      </c>
      <c r="E421" s="70">
        <f>'Перечень мероприятий'!H363</f>
        <v>0</v>
      </c>
      <c r="F421" s="146"/>
    </row>
    <row r="422" spans="1:6" s="48" customFormat="1" ht="24.75" customHeight="1" x14ac:dyDescent="0.2">
      <c r="A422" s="148"/>
      <c r="B422" s="137"/>
      <c r="C422" s="149"/>
      <c r="D422" s="106" t="s">
        <v>81</v>
      </c>
      <c r="E422" s="70">
        <f>'Перечень мероприятий'!I363</f>
        <v>50</v>
      </c>
      <c r="F422" s="146"/>
    </row>
    <row r="423" spans="1:6" s="48" customFormat="1" ht="30.75" customHeight="1" x14ac:dyDescent="0.2">
      <c r="A423" s="148"/>
      <c r="B423" s="137"/>
      <c r="C423" s="149"/>
      <c r="D423" s="106" t="s">
        <v>82</v>
      </c>
      <c r="E423" s="70">
        <f>'Перечень мероприятий'!J363</f>
        <v>50</v>
      </c>
      <c r="F423" s="146"/>
    </row>
    <row r="424" spans="1:6" s="48" customFormat="1" ht="36" customHeight="1" x14ac:dyDescent="0.2">
      <c r="A424" s="148"/>
      <c r="B424" s="137"/>
      <c r="C424" s="149"/>
      <c r="D424" s="106" t="s">
        <v>83</v>
      </c>
      <c r="E424" s="70">
        <f>'Перечень мероприятий'!K363</f>
        <v>50</v>
      </c>
      <c r="F424" s="147"/>
    </row>
    <row r="425" spans="1:6" s="48" customFormat="1" ht="16.5" customHeight="1" x14ac:dyDescent="0.2">
      <c r="A425" s="148" t="s">
        <v>313</v>
      </c>
      <c r="B425" s="137" t="s">
        <v>49</v>
      </c>
      <c r="C425" s="149" t="s">
        <v>134</v>
      </c>
      <c r="D425" s="47" t="s">
        <v>46</v>
      </c>
      <c r="E425" s="70">
        <f>E426+E427+E428+E429+E430</f>
        <v>200</v>
      </c>
      <c r="F425" s="145"/>
    </row>
    <row r="426" spans="1:6" s="48" customFormat="1" ht="16.5" customHeight="1" x14ac:dyDescent="0.2">
      <c r="A426" s="148"/>
      <c r="B426" s="137"/>
      <c r="C426" s="149"/>
      <c r="D426" s="106" t="s">
        <v>47</v>
      </c>
      <c r="E426" s="70">
        <f>'Перечень мероприятий'!G368</f>
        <v>50</v>
      </c>
      <c r="F426" s="146"/>
    </row>
    <row r="427" spans="1:6" s="48" customFormat="1" ht="18.75" customHeight="1" x14ac:dyDescent="0.2">
      <c r="A427" s="148"/>
      <c r="B427" s="137"/>
      <c r="C427" s="149"/>
      <c r="D427" s="106" t="s">
        <v>48</v>
      </c>
      <c r="E427" s="70">
        <f>'Перечень мероприятий'!H368</f>
        <v>0</v>
      </c>
      <c r="F427" s="146"/>
    </row>
    <row r="428" spans="1:6" s="48" customFormat="1" ht="18.75" customHeight="1" x14ac:dyDescent="0.2">
      <c r="A428" s="148"/>
      <c r="B428" s="137"/>
      <c r="C428" s="149"/>
      <c r="D428" s="106" t="s">
        <v>81</v>
      </c>
      <c r="E428" s="70">
        <f>'Перечень мероприятий'!I368</f>
        <v>50</v>
      </c>
      <c r="F428" s="146"/>
    </row>
    <row r="429" spans="1:6" s="48" customFormat="1" ht="21.75" customHeight="1" x14ac:dyDescent="0.2">
      <c r="A429" s="148"/>
      <c r="B429" s="137"/>
      <c r="C429" s="149"/>
      <c r="D429" s="106" t="s">
        <v>82</v>
      </c>
      <c r="E429" s="70">
        <f>'Перечень мероприятий'!J368</f>
        <v>50</v>
      </c>
      <c r="F429" s="146"/>
    </row>
    <row r="430" spans="1:6" s="48" customFormat="1" ht="21" customHeight="1" x14ac:dyDescent="0.2">
      <c r="A430" s="148"/>
      <c r="B430" s="137"/>
      <c r="C430" s="149"/>
      <c r="D430" s="106" t="s">
        <v>83</v>
      </c>
      <c r="E430" s="70">
        <f>'Перечень мероприятий'!K368</f>
        <v>50</v>
      </c>
      <c r="F430" s="147"/>
    </row>
    <row r="431" spans="1:6" s="48" customFormat="1" ht="34.5" customHeight="1" x14ac:dyDescent="0.2">
      <c r="A431" s="148" t="s">
        <v>314</v>
      </c>
      <c r="B431" s="137" t="s">
        <v>49</v>
      </c>
      <c r="C431" s="149" t="s">
        <v>156</v>
      </c>
      <c r="D431" s="47" t="s">
        <v>46</v>
      </c>
      <c r="E431" s="70">
        <f>E432+E433+E434+E435+E436</f>
        <v>0</v>
      </c>
      <c r="F431" s="145"/>
    </row>
    <row r="432" spans="1:6" s="48" customFormat="1" ht="30.75" customHeight="1" x14ac:dyDescent="0.2">
      <c r="A432" s="148"/>
      <c r="B432" s="137"/>
      <c r="C432" s="149"/>
      <c r="D432" s="106" t="s">
        <v>47</v>
      </c>
      <c r="E432" s="70">
        <f>'Перечень мероприятий'!G373</f>
        <v>0</v>
      </c>
      <c r="F432" s="146"/>
    </row>
    <row r="433" spans="1:8" s="48" customFormat="1" ht="30" customHeight="1" x14ac:dyDescent="0.2">
      <c r="A433" s="148"/>
      <c r="B433" s="137"/>
      <c r="C433" s="149"/>
      <c r="D433" s="106" t="s">
        <v>48</v>
      </c>
      <c r="E433" s="70">
        <f>'Перечень мероприятий'!H373</f>
        <v>0</v>
      </c>
      <c r="F433" s="146"/>
    </row>
    <row r="434" spans="1:8" s="48" customFormat="1" ht="30.75" customHeight="1" x14ac:dyDescent="0.2">
      <c r="A434" s="148"/>
      <c r="B434" s="137"/>
      <c r="C434" s="149"/>
      <c r="D434" s="106" t="s">
        <v>81</v>
      </c>
      <c r="E434" s="70">
        <f>'Перечень мероприятий'!I373</f>
        <v>0</v>
      </c>
      <c r="F434" s="146"/>
    </row>
    <row r="435" spans="1:8" s="48" customFormat="1" ht="34.5" customHeight="1" x14ac:dyDescent="0.2">
      <c r="A435" s="148"/>
      <c r="B435" s="137"/>
      <c r="C435" s="149"/>
      <c r="D435" s="106" t="s">
        <v>82</v>
      </c>
      <c r="E435" s="70">
        <f>'Перечень мероприятий'!J373</f>
        <v>0</v>
      </c>
      <c r="F435" s="146"/>
    </row>
    <row r="436" spans="1:8" s="48" customFormat="1" ht="27.75" customHeight="1" x14ac:dyDescent="0.2">
      <c r="A436" s="148"/>
      <c r="B436" s="137"/>
      <c r="C436" s="149"/>
      <c r="D436" s="106" t="s">
        <v>83</v>
      </c>
      <c r="E436" s="70">
        <f>'Перечень мероприятий'!K373</f>
        <v>0</v>
      </c>
      <c r="F436" s="147"/>
    </row>
    <row r="437" spans="1:8" s="48" customFormat="1" ht="27.75" customHeight="1" x14ac:dyDescent="0.2">
      <c r="A437" s="160" t="s">
        <v>406</v>
      </c>
      <c r="B437" s="126" t="s">
        <v>49</v>
      </c>
      <c r="C437" s="163" t="s">
        <v>146</v>
      </c>
      <c r="D437" s="47" t="s">
        <v>46</v>
      </c>
      <c r="E437" s="70">
        <f>E438+E439+E440+E441+E442</f>
        <v>5730</v>
      </c>
      <c r="F437" s="145"/>
    </row>
    <row r="438" spans="1:8" s="48" customFormat="1" ht="27.75" customHeight="1" x14ac:dyDescent="0.2">
      <c r="A438" s="161"/>
      <c r="B438" s="127"/>
      <c r="C438" s="164"/>
      <c r="D438" s="106" t="s">
        <v>47</v>
      </c>
      <c r="E438" s="70">
        <f>'Перечень мероприятий'!G375</f>
        <v>0</v>
      </c>
      <c r="F438" s="146"/>
    </row>
    <row r="439" spans="1:8" s="48" customFormat="1" ht="27.75" customHeight="1" x14ac:dyDescent="0.2">
      <c r="A439" s="161"/>
      <c r="B439" s="127"/>
      <c r="C439" s="164"/>
      <c r="D439" s="106" t="s">
        <v>48</v>
      </c>
      <c r="E439" s="70">
        <f>'Перечень мероприятий'!H375</f>
        <v>0</v>
      </c>
      <c r="F439" s="146"/>
    </row>
    <row r="440" spans="1:8" s="48" customFormat="1" ht="27.75" customHeight="1" x14ac:dyDescent="0.2">
      <c r="A440" s="161"/>
      <c r="B440" s="127"/>
      <c r="C440" s="164"/>
      <c r="D440" s="106" t="s">
        <v>81</v>
      </c>
      <c r="E440" s="70">
        <f>'Перечень мероприятий'!I375</f>
        <v>1890</v>
      </c>
      <c r="F440" s="146"/>
    </row>
    <row r="441" spans="1:8" s="48" customFormat="1" ht="27.75" customHeight="1" x14ac:dyDescent="0.2">
      <c r="A441" s="161"/>
      <c r="B441" s="127"/>
      <c r="C441" s="164"/>
      <c r="D441" s="106" t="s">
        <v>82</v>
      </c>
      <c r="E441" s="70">
        <f>'Перечень мероприятий'!J375</f>
        <v>1920</v>
      </c>
      <c r="F441" s="146"/>
    </row>
    <row r="442" spans="1:8" s="48" customFormat="1" ht="27.75" customHeight="1" x14ac:dyDescent="0.2">
      <c r="A442" s="162"/>
      <c r="B442" s="128"/>
      <c r="C442" s="165"/>
      <c r="D442" s="106" t="s">
        <v>83</v>
      </c>
      <c r="E442" s="70">
        <f>'Перечень мероприятий'!K375</f>
        <v>1920</v>
      </c>
      <c r="F442" s="147"/>
    </row>
    <row r="443" spans="1:8" ht="18.75" customHeight="1" x14ac:dyDescent="0.2">
      <c r="A443" s="156" t="s">
        <v>315</v>
      </c>
      <c r="B443" s="166"/>
      <c r="C443" s="166"/>
      <c r="D443" s="166"/>
      <c r="E443" s="166"/>
      <c r="F443" s="166"/>
    </row>
    <row r="444" spans="1:8" ht="21" customHeight="1" x14ac:dyDescent="0.2">
      <c r="A444" s="136" t="s">
        <v>316</v>
      </c>
      <c r="B444" s="137" t="s">
        <v>49</v>
      </c>
      <c r="C444" s="135"/>
      <c r="D444" s="106" t="s">
        <v>46</v>
      </c>
      <c r="E444" s="8">
        <f>E445+E446+E447+E448+E449</f>
        <v>4000</v>
      </c>
      <c r="F444" s="121"/>
    </row>
    <row r="445" spans="1:8" ht="18.75" customHeight="1" x14ac:dyDescent="0.2">
      <c r="A445" s="136"/>
      <c r="B445" s="137"/>
      <c r="C445" s="135"/>
      <c r="D445" s="106" t="s">
        <v>47</v>
      </c>
      <c r="E445" s="8">
        <f>E451</f>
        <v>0</v>
      </c>
      <c r="F445" s="121"/>
      <c r="G445" s="59">
        <f>E445+E457</f>
        <v>0</v>
      </c>
      <c r="H445" s="106" t="s">
        <v>47</v>
      </c>
    </row>
    <row r="446" spans="1:8" ht="15" x14ac:dyDescent="0.2">
      <c r="A446" s="136"/>
      <c r="B446" s="137"/>
      <c r="C446" s="135"/>
      <c r="D446" s="106" t="s">
        <v>48</v>
      </c>
      <c r="E446" s="8">
        <f>E452</f>
        <v>1000</v>
      </c>
      <c r="F446" s="121"/>
      <c r="G446" s="59">
        <f>E446+E458</f>
        <v>1500</v>
      </c>
      <c r="H446" s="106" t="s">
        <v>48</v>
      </c>
    </row>
    <row r="447" spans="1:8" ht="15" x14ac:dyDescent="0.2">
      <c r="A447" s="136"/>
      <c r="B447" s="137"/>
      <c r="C447" s="135"/>
      <c r="D447" s="106" t="s">
        <v>81</v>
      </c>
      <c r="E447" s="8">
        <f>E453</f>
        <v>1000</v>
      </c>
      <c r="F447" s="121"/>
      <c r="G447" s="59">
        <f>E447+E459</f>
        <v>1750</v>
      </c>
      <c r="H447" s="106" t="s">
        <v>81</v>
      </c>
    </row>
    <row r="448" spans="1:8" ht="26.25" customHeight="1" x14ac:dyDescent="0.2">
      <c r="A448" s="136"/>
      <c r="B448" s="137"/>
      <c r="C448" s="135"/>
      <c r="D448" s="106" t="s">
        <v>82</v>
      </c>
      <c r="E448" s="8">
        <f>E454</f>
        <v>1000</v>
      </c>
      <c r="F448" s="121"/>
      <c r="G448" s="59">
        <f>E448+E460</f>
        <v>2350</v>
      </c>
      <c r="H448" s="106" t="s">
        <v>82</v>
      </c>
    </row>
    <row r="449" spans="1:8" ht="24.75" customHeight="1" x14ac:dyDescent="0.2">
      <c r="A449" s="136"/>
      <c r="B449" s="137"/>
      <c r="C449" s="135"/>
      <c r="D449" s="106" t="s">
        <v>83</v>
      </c>
      <c r="E449" s="8">
        <f>E455</f>
        <v>1000</v>
      </c>
      <c r="F449" s="121"/>
      <c r="G449" s="59">
        <f>E449+E461</f>
        <v>2350</v>
      </c>
      <c r="H449" s="106" t="s">
        <v>83</v>
      </c>
    </row>
    <row r="450" spans="1:8" ht="14.25" customHeight="1" x14ac:dyDescent="0.2">
      <c r="A450" s="136" t="s">
        <v>421</v>
      </c>
      <c r="B450" s="137" t="s">
        <v>49</v>
      </c>
      <c r="C450" s="135" t="s">
        <v>86</v>
      </c>
      <c r="D450" s="106" t="s">
        <v>46</v>
      </c>
      <c r="E450" s="8">
        <f>E451+E452+E453+E454+E455</f>
        <v>4000</v>
      </c>
      <c r="F450" s="121"/>
    </row>
    <row r="451" spans="1:8" ht="16.5" customHeight="1" x14ac:dyDescent="0.2">
      <c r="A451" s="136"/>
      <c r="B451" s="137"/>
      <c r="C451" s="135"/>
      <c r="D451" s="106" t="s">
        <v>47</v>
      </c>
      <c r="E451" s="8">
        <f>'Перечень мероприятий'!G391</f>
        <v>0</v>
      </c>
      <c r="F451" s="121"/>
    </row>
    <row r="452" spans="1:8" ht="16.5" customHeight="1" x14ac:dyDescent="0.2">
      <c r="A452" s="136"/>
      <c r="B452" s="137"/>
      <c r="C452" s="135"/>
      <c r="D452" s="106" t="s">
        <v>48</v>
      </c>
      <c r="E452" s="8">
        <f>'Перечень мероприятий'!H391</f>
        <v>1000</v>
      </c>
      <c r="F452" s="121"/>
    </row>
    <row r="453" spans="1:8" ht="15.75" customHeight="1" x14ac:dyDescent="0.2">
      <c r="A453" s="136"/>
      <c r="B453" s="137"/>
      <c r="C453" s="135"/>
      <c r="D453" s="106" t="s">
        <v>81</v>
      </c>
      <c r="E453" s="8">
        <f>'Перечень мероприятий'!I391</f>
        <v>1000</v>
      </c>
      <c r="F453" s="121"/>
    </row>
    <row r="454" spans="1:8" ht="15" x14ac:dyDescent="0.2">
      <c r="A454" s="136"/>
      <c r="B454" s="137"/>
      <c r="C454" s="135"/>
      <c r="D454" s="106" t="s">
        <v>82</v>
      </c>
      <c r="E454" s="8">
        <f>'Перечень мероприятий'!J391</f>
        <v>1000</v>
      </c>
      <c r="F454" s="121"/>
    </row>
    <row r="455" spans="1:8" ht="15" x14ac:dyDescent="0.2">
      <c r="A455" s="136"/>
      <c r="B455" s="137"/>
      <c r="C455" s="135"/>
      <c r="D455" s="106" t="s">
        <v>83</v>
      </c>
      <c r="E455" s="8">
        <f>'Перечень мероприятий'!K391</f>
        <v>1000</v>
      </c>
      <c r="F455" s="121"/>
    </row>
    <row r="456" spans="1:8" ht="19.5" customHeight="1" x14ac:dyDescent="0.2">
      <c r="A456" s="136" t="s">
        <v>252</v>
      </c>
      <c r="B456" s="137" t="s">
        <v>49</v>
      </c>
      <c r="C456" s="135"/>
      <c r="D456" s="106" t="s">
        <v>46</v>
      </c>
      <c r="E456" s="8">
        <f>E457+E458+E459+E460+E461</f>
        <v>3950</v>
      </c>
      <c r="F456" s="121"/>
    </row>
    <row r="457" spans="1:8" ht="19.5" customHeight="1" x14ac:dyDescent="0.2">
      <c r="A457" s="136"/>
      <c r="B457" s="137"/>
      <c r="C457" s="135"/>
      <c r="D457" s="106" t="s">
        <v>47</v>
      </c>
      <c r="E457" s="8">
        <f>E463+E469+E475</f>
        <v>0</v>
      </c>
      <c r="F457" s="121"/>
    </row>
    <row r="458" spans="1:8" ht="19.5" customHeight="1" x14ac:dyDescent="0.2">
      <c r="A458" s="136"/>
      <c r="B458" s="137"/>
      <c r="C458" s="135"/>
      <c r="D458" s="106" t="s">
        <v>48</v>
      </c>
      <c r="E458" s="8">
        <f>E464+E470+E476</f>
        <v>500</v>
      </c>
      <c r="F458" s="121"/>
    </row>
    <row r="459" spans="1:8" ht="22.5" customHeight="1" x14ac:dyDescent="0.2">
      <c r="A459" s="136"/>
      <c r="B459" s="137"/>
      <c r="C459" s="135"/>
      <c r="D459" s="106" t="s">
        <v>81</v>
      </c>
      <c r="E459" s="8">
        <f>E465+E471+E477</f>
        <v>750</v>
      </c>
      <c r="F459" s="121"/>
    </row>
    <row r="460" spans="1:8" ht="15" x14ac:dyDescent="0.2">
      <c r="A460" s="136"/>
      <c r="B460" s="137"/>
      <c r="C460" s="135"/>
      <c r="D460" s="106" t="s">
        <v>82</v>
      </c>
      <c r="E460" s="8">
        <f>E466+E472+E478</f>
        <v>1350</v>
      </c>
      <c r="F460" s="121"/>
    </row>
    <row r="461" spans="1:8" ht="15" x14ac:dyDescent="0.2">
      <c r="A461" s="136"/>
      <c r="B461" s="137"/>
      <c r="C461" s="135"/>
      <c r="D461" s="106" t="s">
        <v>83</v>
      </c>
      <c r="E461" s="8">
        <f>E467+E473+E479</f>
        <v>1350</v>
      </c>
      <c r="F461" s="121"/>
    </row>
    <row r="462" spans="1:8" ht="15" customHeight="1" x14ac:dyDescent="0.2">
      <c r="A462" s="136" t="s">
        <v>317</v>
      </c>
      <c r="B462" s="137" t="s">
        <v>49</v>
      </c>
      <c r="C462" s="135"/>
      <c r="D462" s="106" t="s">
        <v>46</v>
      </c>
      <c r="E462" s="8">
        <f>E463+E464+E465+E466+E467</f>
        <v>0</v>
      </c>
      <c r="F462" s="121"/>
    </row>
    <row r="463" spans="1:8" ht="15" x14ac:dyDescent="0.2">
      <c r="A463" s="136"/>
      <c r="B463" s="137"/>
      <c r="C463" s="135"/>
      <c r="D463" s="106" t="s">
        <v>47</v>
      </c>
      <c r="E463" s="8">
        <f>'Перечень мероприятий'!G401</f>
        <v>0</v>
      </c>
      <c r="F463" s="121"/>
    </row>
    <row r="464" spans="1:8" ht="15" x14ac:dyDescent="0.2">
      <c r="A464" s="136"/>
      <c r="B464" s="137"/>
      <c r="C464" s="135"/>
      <c r="D464" s="106" t="s">
        <v>48</v>
      </c>
      <c r="E464" s="8">
        <f>'Перечень мероприятий'!H401</f>
        <v>0</v>
      </c>
      <c r="F464" s="121"/>
    </row>
    <row r="465" spans="1:6" ht="15" x14ac:dyDescent="0.2">
      <c r="A465" s="136"/>
      <c r="B465" s="137"/>
      <c r="C465" s="135"/>
      <c r="D465" s="106" t="s">
        <v>81</v>
      </c>
      <c r="E465" s="8">
        <f>'Перечень мероприятий'!I401</f>
        <v>0</v>
      </c>
      <c r="F465" s="121"/>
    </row>
    <row r="466" spans="1:6" ht="15" x14ac:dyDescent="0.2">
      <c r="A466" s="136"/>
      <c r="B466" s="137"/>
      <c r="C466" s="135"/>
      <c r="D466" s="106" t="s">
        <v>82</v>
      </c>
      <c r="E466" s="8">
        <f>'Перечень мероприятий'!J401</f>
        <v>0</v>
      </c>
      <c r="F466" s="121"/>
    </row>
    <row r="467" spans="1:6" ht="15" x14ac:dyDescent="0.2">
      <c r="A467" s="136"/>
      <c r="B467" s="137"/>
      <c r="C467" s="135"/>
      <c r="D467" s="106" t="s">
        <v>83</v>
      </c>
      <c r="E467" s="8">
        <f>'Перечень мероприятий'!K401</f>
        <v>0</v>
      </c>
      <c r="F467" s="121"/>
    </row>
    <row r="468" spans="1:6" ht="22.5" customHeight="1" x14ac:dyDescent="0.2">
      <c r="A468" s="136" t="s">
        <v>318</v>
      </c>
      <c r="B468" s="137" t="s">
        <v>49</v>
      </c>
      <c r="C468" s="135" t="s">
        <v>52</v>
      </c>
      <c r="D468" s="106" t="s">
        <v>46</v>
      </c>
      <c r="E468" s="8">
        <f>E469+E470+E471+E472+E473</f>
        <v>3950</v>
      </c>
      <c r="F468" s="121"/>
    </row>
    <row r="469" spans="1:6" ht="19.5" customHeight="1" x14ac:dyDescent="0.2">
      <c r="A469" s="136"/>
      <c r="B469" s="137"/>
      <c r="C469" s="135"/>
      <c r="D469" s="106" t="s">
        <v>47</v>
      </c>
      <c r="E469" s="8">
        <f>'Перечень мероприятий'!G406</f>
        <v>0</v>
      </c>
      <c r="F469" s="121"/>
    </row>
    <row r="470" spans="1:6" ht="15" x14ac:dyDescent="0.2">
      <c r="A470" s="136"/>
      <c r="B470" s="137"/>
      <c r="C470" s="135"/>
      <c r="D470" s="106" t="s">
        <v>48</v>
      </c>
      <c r="E470" s="8">
        <f>'Перечень мероприятий'!H406</f>
        <v>500</v>
      </c>
      <c r="F470" s="121"/>
    </row>
    <row r="471" spans="1:6" ht="15" x14ac:dyDescent="0.2">
      <c r="A471" s="136"/>
      <c r="B471" s="137"/>
      <c r="C471" s="135"/>
      <c r="D471" s="106" t="s">
        <v>81</v>
      </c>
      <c r="E471" s="8">
        <f>'Перечень мероприятий'!I406</f>
        <v>750</v>
      </c>
      <c r="F471" s="121"/>
    </row>
    <row r="472" spans="1:6" ht="15" x14ac:dyDescent="0.2">
      <c r="A472" s="136"/>
      <c r="B472" s="137"/>
      <c r="C472" s="135"/>
      <c r="D472" s="106" t="s">
        <v>82</v>
      </c>
      <c r="E472" s="8">
        <f>'Перечень мероприятий'!J406</f>
        <v>1350</v>
      </c>
      <c r="F472" s="121"/>
    </row>
    <row r="473" spans="1:6" ht="22.5" customHeight="1" x14ac:dyDescent="0.2">
      <c r="A473" s="136"/>
      <c r="B473" s="137"/>
      <c r="C473" s="135"/>
      <c r="D473" s="106" t="s">
        <v>83</v>
      </c>
      <c r="E473" s="8">
        <f>'Перечень мероприятий'!K406</f>
        <v>1350</v>
      </c>
      <c r="F473" s="121"/>
    </row>
    <row r="474" spans="1:6" ht="22.5" customHeight="1" x14ac:dyDescent="0.2">
      <c r="A474" s="136" t="s">
        <v>422</v>
      </c>
      <c r="B474" s="137" t="s">
        <v>49</v>
      </c>
      <c r="C474" s="135"/>
      <c r="D474" s="106" t="s">
        <v>46</v>
      </c>
      <c r="E474" s="8">
        <f>E475+E476+E477+E478+E479</f>
        <v>0</v>
      </c>
      <c r="F474" s="121"/>
    </row>
    <row r="475" spans="1:6" ht="20.25" customHeight="1" x14ac:dyDescent="0.2">
      <c r="A475" s="136"/>
      <c r="B475" s="137"/>
      <c r="C475" s="135"/>
      <c r="D475" s="106" t="s">
        <v>47</v>
      </c>
      <c r="E475" s="8">
        <f>'Перечень мероприятий'!G411</f>
        <v>0</v>
      </c>
      <c r="F475" s="121"/>
    </row>
    <row r="476" spans="1:6" ht="20.25" customHeight="1" x14ac:dyDescent="0.2">
      <c r="A476" s="136"/>
      <c r="B476" s="137"/>
      <c r="C476" s="135"/>
      <c r="D476" s="106" t="s">
        <v>48</v>
      </c>
      <c r="E476" s="8">
        <f>'Перечень мероприятий'!H411</f>
        <v>0</v>
      </c>
      <c r="F476" s="121"/>
    </row>
    <row r="477" spans="1:6" ht="18" customHeight="1" x14ac:dyDescent="0.2">
      <c r="A477" s="136"/>
      <c r="B477" s="137"/>
      <c r="C477" s="135"/>
      <c r="D477" s="106" t="s">
        <v>81</v>
      </c>
      <c r="E477" s="8">
        <f>'Перечень мероприятий'!I411</f>
        <v>0</v>
      </c>
      <c r="F477" s="121"/>
    </row>
    <row r="478" spans="1:6" ht="21.75" customHeight="1" x14ac:dyDescent="0.2">
      <c r="A478" s="136"/>
      <c r="B478" s="137"/>
      <c r="C478" s="135"/>
      <c r="D478" s="106" t="s">
        <v>82</v>
      </c>
      <c r="E478" s="8">
        <f>'Перечень мероприятий'!J411</f>
        <v>0</v>
      </c>
      <c r="F478" s="121"/>
    </row>
    <row r="479" spans="1:6" ht="33.75" customHeight="1" x14ac:dyDescent="0.2">
      <c r="A479" s="136"/>
      <c r="B479" s="137"/>
      <c r="C479" s="135"/>
      <c r="D479" s="106" t="s">
        <v>83</v>
      </c>
      <c r="E479" s="8">
        <f>'Перечень мероприятий'!K411</f>
        <v>0</v>
      </c>
      <c r="F479" s="121"/>
    </row>
    <row r="480" spans="1:6" ht="18" customHeight="1" x14ac:dyDescent="0.2">
      <c r="A480" s="142" t="s">
        <v>154</v>
      </c>
      <c r="B480" s="142"/>
      <c r="C480" s="142"/>
      <c r="D480" s="142"/>
      <c r="E480" s="142"/>
      <c r="F480" s="142"/>
    </row>
    <row r="481" spans="1:8" ht="18" customHeight="1" x14ac:dyDescent="0.2">
      <c r="A481" s="136" t="s">
        <v>255</v>
      </c>
      <c r="B481" s="137" t="s">
        <v>49</v>
      </c>
      <c r="C481" s="135"/>
      <c r="D481" s="106" t="s">
        <v>46</v>
      </c>
      <c r="E481" s="8">
        <f>E482+E483+E484+E485+E486</f>
        <v>130142.49999999999</v>
      </c>
      <c r="F481" s="121"/>
    </row>
    <row r="482" spans="1:8" ht="20.25" customHeight="1" x14ac:dyDescent="0.2">
      <c r="A482" s="136"/>
      <c r="B482" s="137"/>
      <c r="C482" s="135"/>
      <c r="D482" s="106" t="s">
        <v>47</v>
      </c>
      <c r="E482" s="8">
        <f>E488+E494+E500</f>
        <v>24829.599999999999</v>
      </c>
      <c r="F482" s="121"/>
      <c r="G482" s="59">
        <f>E482</f>
        <v>24829.599999999999</v>
      </c>
      <c r="H482" s="106" t="s">
        <v>47</v>
      </c>
    </row>
    <row r="483" spans="1:8" ht="21" customHeight="1" x14ac:dyDescent="0.2">
      <c r="A483" s="136"/>
      <c r="B483" s="137"/>
      <c r="C483" s="135"/>
      <c r="D483" s="106" t="s">
        <v>48</v>
      </c>
      <c r="E483" s="8">
        <f>E489+E495+E501</f>
        <v>25881.3</v>
      </c>
      <c r="F483" s="121"/>
      <c r="G483" s="59">
        <f>E483</f>
        <v>25881.3</v>
      </c>
      <c r="H483" s="106" t="s">
        <v>48</v>
      </c>
    </row>
    <row r="484" spans="1:8" ht="21" customHeight="1" x14ac:dyDescent="0.2">
      <c r="A484" s="136"/>
      <c r="B484" s="137"/>
      <c r="C484" s="135"/>
      <c r="D484" s="106" t="s">
        <v>81</v>
      </c>
      <c r="E484" s="8">
        <f>E490+E496+E502</f>
        <v>26477.200000000001</v>
      </c>
      <c r="F484" s="121"/>
      <c r="G484" s="59">
        <f>E484</f>
        <v>26477.200000000001</v>
      </c>
      <c r="H484" s="106" t="s">
        <v>81</v>
      </c>
    </row>
    <row r="485" spans="1:8" ht="16.5" customHeight="1" x14ac:dyDescent="0.2">
      <c r="A485" s="136"/>
      <c r="B485" s="137"/>
      <c r="C485" s="135"/>
      <c r="D485" s="106" t="s">
        <v>82</v>
      </c>
      <c r="E485" s="8">
        <f>E491+E497+E503</f>
        <v>26477.200000000001</v>
      </c>
      <c r="F485" s="121"/>
      <c r="G485" s="59">
        <f>E485</f>
        <v>26477.200000000001</v>
      </c>
      <c r="H485" s="106" t="s">
        <v>82</v>
      </c>
    </row>
    <row r="486" spans="1:8" ht="18" customHeight="1" x14ac:dyDescent="0.2">
      <c r="A486" s="136"/>
      <c r="B486" s="137"/>
      <c r="C486" s="135"/>
      <c r="D486" s="106" t="s">
        <v>83</v>
      </c>
      <c r="E486" s="8">
        <f>E492+E498+E504</f>
        <v>26477.200000000001</v>
      </c>
      <c r="F486" s="121"/>
      <c r="G486" s="59">
        <f>E486</f>
        <v>26477.200000000001</v>
      </c>
      <c r="H486" s="106" t="s">
        <v>83</v>
      </c>
    </row>
    <row r="487" spans="1:8" ht="27.75" customHeight="1" x14ac:dyDescent="0.2">
      <c r="A487" s="136" t="s">
        <v>319</v>
      </c>
      <c r="B487" s="137" t="s">
        <v>49</v>
      </c>
      <c r="C487" s="137" t="s">
        <v>103</v>
      </c>
      <c r="D487" s="106" t="s">
        <v>46</v>
      </c>
      <c r="E487" s="8">
        <f>E488+E489+E490+E491+E492</f>
        <v>3196.4</v>
      </c>
      <c r="F487" s="121"/>
    </row>
    <row r="488" spans="1:8" ht="25.5" customHeight="1" x14ac:dyDescent="0.2">
      <c r="A488" s="136"/>
      <c r="B488" s="137"/>
      <c r="C488" s="137"/>
      <c r="D488" s="106" t="s">
        <v>47</v>
      </c>
      <c r="E488" s="8">
        <f>'Перечень мероприятий'!G427</f>
        <v>332.3</v>
      </c>
      <c r="F488" s="121"/>
    </row>
    <row r="489" spans="1:8" ht="21" customHeight="1" x14ac:dyDescent="0.2">
      <c r="A489" s="136"/>
      <c r="B489" s="137"/>
      <c r="C489" s="137"/>
      <c r="D489" s="106" t="s">
        <v>48</v>
      </c>
      <c r="E489" s="8">
        <f>'Перечень мероприятий'!H427</f>
        <v>317.10000000000002</v>
      </c>
      <c r="F489" s="121"/>
    </row>
    <row r="490" spans="1:8" ht="19.5" customHeight="1" x14ac:dyDescent="0.2">
      <c r="A490" s="136"/>
      <c r="B490" s="137"/>
      <c r="C490" s="137"/>
      <c r="D490" s="106" t="s">
        <v>81</v>
      </c>
      <c r="E490" s="8">
        <f>'Перечень мероприятий'!I427</f>
        <v>849</v>
      </c>
      <c r="F490" s="121"/>
    </row>
    <row r="491" spans="1:8" ht="20.25" customHeight="1" x14ac:dyDescent="0.2">
      <c r="A491" s="136"/>
      <c r="B491" s="137"/>
      <c r="C491" s="137"/>
      <c r="D491" s="106" t="s">
        <v>82</v>
      </c>
      <c r="E491" s="8">
        <f>'Перечень мероприятий'!J427</f>
        <v>849</v>
      </c>
      <c r="F491" s="121"/>
    </row>
    <row r="492" spans="1:8" ht="21" customHeight="1" x14ac:dyDescent="0.2">
      <c r="A492" s="136"/>
      <c r="B492" s="137"/>
      <c r="C492" s="137"/>
      <c r="D492" s="106" t="s">
        <v>83</v>
      </c>
      <c r="E492" s="8">
        <f>'Перечень мероприятий'!K427</f>
        <v>849</v>
      </c>
      <c r="F492" s="121"/>
    </row>
    <row r="493" spans="1:8" ht="24" customHeight="1" x14ac:dyDescent="0.2">
      <c r="A493" s="136" t="s">
        <v>320</v>
      </c>
      <c r="B493" s="137" t="s">
        <v>49</v>
      </c>
      <c r="C493" s="137" t="s">
        <v>104</v>
      </c>
      <c r="D493" s="106" t="s">
        <v>46</v>
      </c>
      <c r="E493" s="8">
        <f>E494+E495+E496+E497+E498</f>
        <v>126946.09999999999</v>
      </c>
      <c r="F493" s="121"/>
    </row>
    <row r="494" spans="1:8" ht="23.25" customHeight="1" x14ac:dyDescent="0.2">
      <c r="A494" s="136"/>
      <c r="B494" s="137"/>
      <c r="C494" s="137"/>
      <c r="D494" s="106" t="s">
        <v>47</v>
      </c>
      <c r="E494" s="8">
        <f>'Перечень мероприятий'!G432</f>
        <v>24497.3</v>
      </c>
      <c r="F494" s="121"/>
    </row>
    <row r="495" spans="1:8" ht="22.5" customHeight="1" x14ac:dyDescent="0.2">
      <c r="A495" s="136"/>
      <c r="B495" s="137"/>
      <c r="C495" s="137"/>
      <c r="D495" s="106" t="s">
        <v>48</v>
      </c>
      <c r="E495" s="8">
        <f>'Перечень мероприятий'!H432</f>
        <v>25564.2</v>
      </c>
      <c r="F495" s="121"/>
    </row>
    <row r="496" spans="1:8" ht="18.75" customHeight="1" x14ac:dyDescent="0.2">
      <c r="A496" s="136"/>
      <c r="B496" s="137"/>
      <c r="C496" s="137"/>
      <c r="D496" s="106" t="s">
        <v>81</v>
      </c>
      <c r="E496" s="8">
        <f>'Перечень мероприятий'!I432</f>
        <v>25628.2</v>
      </c>
      <c r="F496" s="121"/>
    </row>
    <row r="497" spans="1:6" ht="21" customHeight="1" x14ac:dyDescent="0.2">
      <c r="A497" s="136"/>
      <c r="B497" s="137"/>
      <c r="C497" s="137"/>
      <c r="D497" s="106" t="s">
        <v>82</v>
      </c>
      <c r="E497" s="8">
        <f>'Перечень мероприятий'!J432</f>
        <v>25628.2</v>
      </c>
      <c r="F497" s="121"/>
    </row>
    <row r="498" spans="1:6" ht="27" customHeight="1" x14ac:dyDescent="0.2">
      <c r="A498" s="136"/>
      <c r="B498" s="137"/>
      <c r="C498" s="137"/>
      <c r="D498" s="106" t="s">
        <v>83</v>
      </c>
      <c r="E498" s="8">
        <f>'Перечень мероприятий'!K432</f>
        <v>25628.2</v>
      </c>
      <c r="F498" s="121"/>
    </row>
    <row r="499" spans="1:6" ht="21.75" customHeight="1" x14ac:dyDescent="0.2">
      <c r="A499" s="136" t="s">
        <v>321</v>
      </c>
      <c r="B499" s="137" t="s">
        <v>49</v>
      </c>
      <c r="C499" s="137"/>
      <c r="D499" s="106" t="s">
        <v>46</v>
      </c>
      <c r="E499" s="8">
        <f>E500+E501+E502+E503+E504</f>
        <v>0</v>
      </c>
      <c r="F499" s="132"/>
    </row>
    <row r="500" spans="1:6" ht="20.25" customHeight="1" x14ac:dyDescent="0.2">
      <c r="A500" s="136"/>
      <c r="B500" s="137"/>
      <c r="C500" s="137"/>
      <c r="D500" s="106" t="s">
        <v>47</v>
      </c>
      <c r="E500" s="8">
        <f>'Перечень мероприятий'!G437</f>
        <v>0</v>
      </c>
      <c r="F500" s="133"/>
    </row>
    <row r="501" spans="1:6" ht="21.75" customHeight="1" x14ac:dyDescent="0.2">
      <c r="A501" s="136"/>
      <c r="B501" s="137"/>
      <c r="C501" s="137"/>
      <c r="D501" s="106" t="s">
        <v>48</v>
      </c>
      <c r="E501" s="8">
        <f>'Перечень мероприятий'!H437</f>
        <v>0</v>
      </c>
      <c r="F501" s="133"/>
    </row>
    <row r="502" spans="1:6" ht="21.75" customHeight="1" x14ac:dyDescent="0.2">
      <c r="A502" s="136"/>
      <c r="B502" s="137"/>
      <c r="C502" s="137"/>
      <c r="D502" s="106" t="s">
        <v>81</v>
      </c>
      <c r="E502" s="8">
        <f>'Перечень мероприятий'!I437</f>
        <v>0</v>
      </c>
      <c r="F502" s="133"/>
    </row>
    <row r="503" spans="1:6" ht="18.75" customHeight="1" x14ac:dyDescent="0.2">
      <c r="A503" s="136"/>
      <c r="B503" s="137"/>
      <c r="C503" s="137"/>
      <c r="D503" s="106" t="s">
        <v>82</v>
      </c>
      <c r="E503" s="8">
        <f>'Перечень мероприятий'!J437</f>
        <v>0</v>
      </c>
      <c r="F503" s="133"/>
    </row>
    <row r="504" spans="1:6" ht="20.25" customHeight="1" x14ac:dyDescent="0.2">
      <c r="A504" s="136"/>
      <c r="B504" s="137"/>
      <c r="C504" s="137"/>
      <c r="D504" s="106" t="s">
        <v>83</v>
      </c>
      <c r="E504" s="8">
        <f>'Перечень мероприятий'!K437</f>
        <v>0</v>
      </c>
      <c r="F504" s="134"/>
    </row>
    <row r="505" spans="1:6" ht="15" customHeight="1" x14ac:dyDescent="0.2">
      <c r="A505" s="156" t="s">
        <v>54</v>
      </c>
      <c r="B505" s="136" t="s">
        <v>55</v>
      </c>
      <c r="C505" s="135"/>
      <c r="D505" s="106" t="s">
        <v>46</v>
      </c>
      <c r="E505" s="58">
        <f>E506+E507+E508+E509+E510</f>
        <v>851792.4</v>
      </c>
      <c r="F505" s="121"/>
    </row>
    <row r="506" spans="1:6" ht="15" x14ac:dyDescent="0.2">
      <c r="A506" s="137"/>
      <c r="B506" s="136"/>
      <c r="C506" s="135"/>
      <c r="D506" s="106" t="s">
        <v>47</v>
      </c>
      <c r="E506" s="58">
        <f>E512+E518</f>
        <v>147000.1</v>
      </c>
      <c r="F506" s="121"/>
    </row>
    <row r="507" spans="1:6" ht="15" x14ac:dyDescent="0.2">
      <c r="A507" s="137"/>
      <c r="B507" s="136"/>
      <c r="C507" s="135"/>
      <c r="D507" s="106" t="s">
        <v>48</v>
      </c>
      <c r="E507" s="58">
        <f t="shared" ref="E507:E510" si="2">E513+E519</f>
        <v>156855.4</v>
      </c>
      <c r="F507" s="121"/>
    </row>
    <row r="508" spans="1:6" ht="15" x14ac:dyDescent="0.2">
      <c r="A508" s="137"/>
      <c r="B508" s="136"/>
      <c r="C508" s="135"/>
      <c r="D508" s="106" t="s">
        <v>81</v>
      </c>
      <c r="E508" s="58">
        <f t="shared" si="2"/>
        <v>177122.7</v>
      </c>
      <c r="F508" s="121"/>
    </row>
    <row r="509" spans="1:6" ht="15" x14ac:dyDescent="0.2">
      <c r="A509" s="137"/>
      <c r="B509" s="136"/>
      <c r="C509" s="135"/>
      <c r="D509" s="106" t="s">
        <v>82</v>
      </c>
      <c r="E509" s="58">
        <f t="shared" si="2"/>
        <v>185037.1</v>
      </c>
      <c r="F509" s="121"/>
    </row>
    <row r="510" spans="1:6" ht="15" x14ac:dyDescent="0.2">
      <c r="A510" s="137"/>
      <c r="B510" s="136"/>
      <c r="C510" s="135"/>
      <c r="D510" s="106" t="s">
        <v>83</v>
      </c>
      <c r="E510" s="58">
        <f t="shared" si="2"/>
        <v>185777.1</v>
      </c>
      <c r="F510" s="121"/>
    </row>
    <row r="511" spans="1:6" ht="15" customHeight="1" x14ac:dyDescent="0.2">
      <c r="A511" s="137"/>
      <c r="B511" s="137" t="s">
        <v>56</v>
      </c>
      <c r="C511" s="155"/>
      <c r="D511" s="106" t="s">
        <v>46</v>
      </c>
      <c r="E511" s="58">
        <f>E512+E513+E514+E515+E516</f>
        <v>13609</v>
      </c>
      <c r="F511" s="121"/>
    </row>
    <row r="512" spans="1:6" ht="15" x14ac:dyDescent="0.2">
      <c r="A512" s="137"/>
      <c r="B512" s="137"/>
      <c r="C512" s="155"/>
      <c r="D512" s="106" t="s">
        <v>47</v>
      </c>
      <c r="E512" s="58">
        <f>E249</f>
        <v>1742</v>
      </c>
      <c r="F512" s="121"/>
    </row>
    <row r="513" spans="1:6" ht="15" x14ac:dyDescent="0.2">
      <c r="A513" s="137"/>
      <c r="B513" s="137"/>
      <c r="C513" s="155"/>
      <c r="D513" s="106" t="s">
        <v>48</v>
      </c>
      <c r="E513" s="58">
        <f>E250</f>
        <v>2546</v>
      </c>
      <c r="F513" s="121"/>
    </row>
    <row r="514" spans="1:6" ht="15" x14ac:dyDescent="0.2">
      <c r="A514" s="137"/>
      <c r="B514" s="137"/>
      <c r="C514" s="155"/>
      <c r="D514" s="106" t="s">
        <v>81</v>
      </c>
      <c r="E514" s="58">
        <f>E252</f>
        <v>3107</v>
      </c>
      <c r="F514" s="121"/>
    </row>
    <row r="515" spans="1:6" ht="15" x14ac:dyDescent="0.2">
      <c r="A515" s="137"/>
      <c r="B515" s="137"/>
      <c r="C515" s="155"/>
      <c r="D515" s="106" t="s">
        <v>82</v>
      </c>
      <c r="E515" s="58">
        <f>E252</f>
        <v>3107</v>
      </c>
      <c r="F515" s="121"/>
    </row>
    <row r="516" spans="1:6" ht="15" x14ac:dyDescent="0.2">
      <c r="A516" s="137"/>
      <c r="B516" s="137"/>
      <c r="C516" s="155"/>
      <c r="D516" s="106" t="s">
        <v>83</v>
      </c>
      <c r="E516" s="58">
        <f>E253</f>
        <v>3107</v>
      </c>
      <c r="F516" s="121"/>
    </row>
    <row r="517" spans="1:6" ht="15" customHeight="1" x14ac:dyDescent="0.2">
      <c r="A517" s="137"/>
      <c r="B517" s="137" t="s">
        <v>49</v>
      </c>
      <c r="C517" s="155"/>
      <c r="D517" s="106" t="s">
        <v>46</v>
      </c>
      <c r="E517" s="58">
        <f>E518+E519+E520+E521+E522</f>
        <v>838183.4</v>
      </c>
      <c r="F517" s="121"/>
    </row>
    <row r="518" spans="1:6" ht="15" x14ac:dyDescent="0.2">
      <c r="A518" s="137"/>
      <c r="B518" s="137"/>
      <c r="C518" s="155"/>
      <c r="D518" s="106" t="s">
        <v>47</v>
      </c>
      <c r="E518" s="58">
        <f>G9+G268+G365+G378+G445+G482</f>
        <v>145258.1</v>
      </c>
      <c r="F518" s="121"/>
    </row>
    <row r="519" spans="1:6" ht="15" x14ac:dyDescent="0.2">
      <c r="A519" s="137"/>
      <c r="B519" s="137"/>
      <c r="C519" s="155"/>
      <c r="D519" s="106" t="s">
        <v>48</v>
      </c>
      <c r="E519" s="58">
        <f>G10+G269+G366+G379+G446+G483</f>
        <v>154309.4</v>
      </c>
      <c r="F519" s="121"/>
    </row>
    <row r="520" spans="1:6" ht="15" x14ac:dyDescent="0.2">
      <c r="A520" s="137"/>
      <c r="B520" s="137"/>
      <c r="C520" s="155"/>
      <c r="D520" s="106" t="s">
        <v>81</v>
      </c>
      <c r="E520" s="58">
        <f>G11+G270+G367+G380+G447+G484</f>
        <v>174015.7</v>
      </c>
      <c r="F520" s="121"/>
    </row>
    <row r="521" spans="1:6" ht="15" x14ac:dyDescent="0.2">
      <c r="A521" s="137"/>
      <c r="B521" s="137"/>
      <c r="C521" s="155"/>
      <c r="D521" s="106" t="s">
        <v>82</v>
      </c>
      <c r="E521" s="58">
        <f>G12+G271+G368+G381+G448+G485</f>
        <v>181930.1</v>
      </c>
      <c r="F521" s="121"/>
    </row>
    <row r="522" spans="1:6" ht="15" x14ac:dyDescent="0.2">
      <c r="A522" s="137"/>
      <c r="B522" s="137"/>
      <c r="C522" s="155"/>
      <c r="D522" s="106" t="s">
        <v>83</v>
      </c>
      <c r="E522" s="58">
        <f>G13+G272+G369+G382+G449+G486</f>
        <v>182670.1</v>
      </c>
      <c r="F522" s="121"/>
    </row>
  </sheetData>
  <mergeCells count="342">
    <mergeCell ref="A480:F480"/>
    <mergeCell ref="A315:A320"/>
    <mergeCell ref="B315:B320"/>
    <mergeCell ref="C315:C320"/>
    <mergeCell ref="F315:F320"/>
    <mergeCell ref="A468:A473"/>
    <mergeCell ref="A474:A479"/>
    <mergeCell ref="B468:B473"/>
    <mergeCell ref="B474:B479"/>
    <mergeCell ref="C468:C473"/>
    <mergeCell ref="C474:C479"/>
    <mergeCell ref="F468:F473"/>
    <mergeCell ref="F474:F479"/>
    <mergeCell ref="A462:A467"/>
    <mergeCell ref="B462:B467"/>
    <mergeCell ref="C462:C467"/>
    <mergeCell ref="F462:F467"/>
    <mergeCell ref="A443:F443"/>
    <mergeCell ref="F407:F412"/>
    <mergeCell ref="F425:F430"/>
    <mergeCell ref="A444:A449"/>
    <mergeCell ref="A456:A461"/>
    <mergeCell ref="B456:B461"/>
    <mergeCell ref="C456:C461"/>
    <mergeCell ref="F456:F461"/>
    <mergeCell ref="A364:A369"/>
    <mergeCell ref="B364:B369"/>
    <mergeCell ref="C364:C369"/>
    <mergeCell ref="B450:B455"/>
    <mergeCell ref="F450:F455"/>
    <mergeCell ref="C450:C455"/>
    <mergeCell ref="B444:B449"/>
    <mergeCell ref="C444:C449"/>
    <mergeCell ref="F444:F449"/>
    <mergeCell ref="A370:A375"/>
    <mergeCell ref="B370:B375"/>
    <mergeCell ref="A450:A455"/>
    <mergeCell ref="B407:B412"/>
    <mergeCell ref="B401:B406"/>
    <mergeCell ref="F377:F382"/>
    <mergeCell ref="A437:A442"/>
    <mergeCell ref="B437:B442"/>
    <mergeCell ref="F437:F442"/>
    <mergeCell ref="C437:C442"/>
    <mergeCell ref="C377:C382"/>
    <mergeCell ref="F395:F400"/>
    <mergeCell ref="F401:F406"/>
    <mergeCell ref="F370:F375"/>
    <mergeCell ref="A218:A223"/>
    <mergeCell ref="B218:B223"/>
    <mergeCell ref="C218:C223"/>
    <mergeCell ref="F218:F223"/>
    <mergeCell ref="F254:F265"/>
    <mergeCell ref="F248:F253"/>
    <mergeCell ref="A260:A265"/>
    <mergeCell ref="F224:F229"/>
    <mergeCell ref="A230:A235"/>
    <mergeCell ref="B230:B235"/>
    <mergeCell ref="B224:B229"/>
    <mergeCell ref="F339:F344"/>
    <mergeCell ref="F321:F326"/>
    <mergeCell ref="A309:A314"/>
    <mergeCell ref="B309:B314"/>
    <mergeCell ref="A333:A338"/>
    <mergeCell ref="B333:B338"/>
    <mergeCell ref="B248:B253"/>
    <mergeCell ref="B254:B259"/>
    <mergeCell ref="C248:C253"/>
    <mergeCell ref="C254:C259"/>
    <mergeCell ref="B297:B302"/>
    <mergeCell ref="F327:F332"/>
    <mergeCell ref="A297:A302"/>
    <mergeCell ref="F333:F338"/>
    <mergeCell ref="A339:A344"/>
    <mergeCell ref="B339:B344"/>
    <mergeCell ref="C339:C344"/>
    <mergeCell ref="A327:A332"/>
    <mergeCell ref="B327:B332"/>
    <mergeCell ref="C333:C338"/>
    <mergeCell ref="B321:B326"/>
    <mergeCell ref="C321:C326"/>
    <mergeCell ref="C297:C302"/>
    <mergeCell ref="A303:A308"/>
    <mergeCell ref="F98:F103"/>
    <mergeCell ref="F134:F139"/>
    <mergeCell ref="F140:F145"/>
    <mergeCell ref="F146:F151"/>
    <mergeCell ref="F152:F157"/>
    <mergeCell ref="B104:B109"/>
    <mergeCell ref="C104:C109"/>
    <mergeCell ref="A104:A109"/>
    <mergeCell ref="A110:A115"/>
    <mergeCell ref="B110:B115"/>
    <mergeCell ref="C110:C115"/>
    <mergeCell ref="C128:C133"/>
    <mergeCell ref="A152:A157"/>
    <mergeCell ref="B152:B157"/>
    <mergeCell ref="C152:C157"/>
    <mergeCell ref="B134:B139"/>
    <mergeCell ref="C134:C139"/>
    <mergeCell ref="A140:A145"/>
    <mergeCell ref="B140:B145"/>
    <mergeCell ref="C140:C145"/>
    <mergeCell ref="A146:A151"/>
    <mergeCell ref="A98:A103"/>
    <mergeCell ref="B98:B103"/>
    <mergeCell ref="C98:C103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C493:C498"/>
    <mergeCell ref="A32:A37"/>
    <mergeCell ref="B32:B37"/>
    <mergeCell ref="C32:C37"/>
    <mergeCell ref="F32:F37"/>
    <mergeCell ref="C26:C31"/>
    <mergeCell ref="A26:A31"/>
    <mergeCell ref="B26:B31"/>
    <mergeCell ref="F26:F31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56:A61"/>
    <mergeCell ref="B56:B61"/>
    <mergeCell ref="C56:C61"/>
    <mergeCell ref="C370:C375"/>
    <mergeCell ref="F505:F522"/>
    <mergeCell ref="B511:B516"/>
    <mergeCell ref="C511:C516"/>
    <mergeCell ref="B517:B522"/>
    <mergeCell ref="C517:C522"/>
    <mergeCell ref="A505:A522"/>
    <mergeCell ref="B505:B510"/>
    <mergeCell ref="C505:C510"/>
    <mergeCell ref="C499:C504"/>
    <mergeCell ref="A481:A486"/>
    <mergeCell ref="B481:B486"/>
    <mergeCell ref="C481:C486"/>
    <mergeCell ref="F481:F486"/>
    <mergeCell ref="A487:A492"/>
    <mergeCell ref="B487:B492"/>
    <mergeCell ref="C487:C492"/>
    <mergeCell ref="A499:A504"/>
    <mergeCell ref="B499:B504"/>
    <mergeCell ref="F499:F504"/>
    <mergeCell ref="F493:F498"/>
    <mergeCell ref="F487:F492"/>
    <mergeCell ref="A493:A498"/>
    <mergeCell ref="B493:B498"/>
    <mergeCell ref="A351:A356"/>
    <mergeCell ref="F364:F369"/>
    <mergeCell ref="F345:F350"/>
    <mergeCell ref="F236:F241"/>
    <mergeCell ref="F242:F247"/>
    <mergeCell ref="F303:F308"/>
    <mergeCell ref="A321:A326"/>
    <mergeCell ref="A291:A296"/>
    <mergeCell ref="B291:B296"/>
    <mergeCell ref="A357:A362"/>
    <mergeCell ref="B357:B362"/>
    <mergeCell ref="C260:C265"/>
    <mergeCell ref="A248:A259"/>
    <mergeCell ref="C291:C296"/>
    <mergeCell ref="C351:C356"/>
    <mergeCell ref="F351:F356"/>
    <mergeCell ref="C357:C362"/>
    <mergeCell ref="F357:F362"/>
    <mergeCell ref="B303:B308"/>
    <mergeCell ref="C303:C308"/>
    <mergeCell ref="B273:B278"/>
    <mergeCell ref="C273:C278"/>
    <mergeCell ref="A273:A278"/>
    <mergeCell ref="F291:F296"/>
    <mergeCell ref="A419:A424"/>
    <mergeCell ref="B419:B424"/>
    <mergeCell ref="C419:C424"/>
    <mergeCell ref="B164:B169"/>
    <mergeCell ref="C164:C169"/>
    <mergeCell ref="C327:C332"/>
    <mergeCell ref="C309:C314"/>
    <mergeCell ref="A376:F376"/>
    <mergeCell ref="A377:A382"/>
    <mergeCell ref="B377:B382"/>
    <mergeCell ref="A401:A406"/>
    <mergeCell ref="C401:C406"/>
    <mergeCell ref="F389:F394"/>
    <mergeCell ref="A383:A388"/>
    <mergeCell ref="C383:C388"/>
    <mergeCell ref="F383:F388"/>
    <mergeCell ref="B383:B388"/>
    <mergeCell ref="A389:A394"/>
    <mergeCell ref="B389:B394"/>
    <mergeCell ref="B395:B400"/>
    <mergeCell ref="A395:A400"/>
    <mergeCell ref="C395:C400"/>
    <mergeCell ref="F164:F169"/>
    <mergeCell ref="F182:F187"/>
    <mergeCell ref="A413:A418"/>
    <mergeCell ref="B413:B418"/>
    <mergeCell ref="C413:C418"/>
    <mergeCell ref="A182:A187"/>
    <mergeCell ref="B182:B187"/>
    <mergeCell ref="A345:A350"/>
    <mergeCell ref="B345:B350"/>
    <mergeCell ref="C345:C350"/>
    <mergeCell ref="A279:A284"/>
    <mergeCell ref="B279:B284"/>
    <mergeCell ref="C279:C284"/>
    <mergeCell ref="A200:A205"/>
    <mergeCell ref="B200:B205"/>
    <mergeCell ref="A285:A290"/>
    <mergeCell ref="B285:B290"/>
    <mergeCell ref="C285:C290"/>
    <mergeCell ref="A206:A211"/>
    <mergeCell ref="A407:A412"/>
    <mergeCell ref="C407:C412"/>
    <mergeCell ref="C389:C394"/>
    <mergeCell ref="A363:F363"/>
    <mergeCell ref="A212:A217"/>
    <mergeCell ref="B212:B217"/>
    <mergeCell ref="B351:B356"/>
    <mergeCell ref="E1:F1"/>
    <mergeCell ref="F413:F418"/>
    <mergeCell ref="F419:F424"/>
    <mergeCell ref="A431:A436"/>
    <mergeCell ref="B431:B436"/>
    <mergeCell ref="C431:C436"/>
    <mergeCell ref="A425:A430"/>
    <mergeCell ref="B425:B430"/>
    <mergeCell ref="C425:C430"/>
    <mergeCell ref="F128:F133"/>
    <mergeCell ref="A134:A139"/>
    <mergeCell ref="F297:F302"/>
    <mergeCell ref="F309:F314"/>
    <mergeCell ref="A266:F266"/>
    <mergeCell ref="A267:A272"/>
    <mergeCell ref="B267:B272"/>
    <mergeCell ref="C267:C272"/>
    <mergeCell ref="F267:F272"/>
    <mergeCell ref="C158:C163"/>
    <mergeCell ref="C176:C181"/>
    <mergeCell ref="C170:C175"/>
    <mergeCell ref="F431:F436"/>
    <mergeCell ref="F200:F205"/>
    <mergeCell ref="C212:C217"/>
    <mergeCell ref="E2:F2"/>
    <mergeCell ref="A3:F3"/>
    <mergeCell ref="D5:E5"/>
    <mergeCell ref="A92:A97"/>
    <mergeCell ref="B92:B97"/>
    <mergeCell ref="C92:C97"/>
    <mergeCell ref="F92:F97"/>
    <mergeCell ref="A7:F7"/>
    <mergeCell ref="F188:F199"/>
    <mergeCell ref="F104:F109"/>
    <mergeCell ref="F110:F115"/>
    <mergeCell ref="F86:F91"/>
    <mergeCell ref="B158:B163"/>
    <mergeCell ref="C146:C151"/>
    <mergeCell ref="A128:A133"/>
    <mergeCell ref="B128:B133"/>
    <mergeCell ref="A164:A169"/>
    <mergeCell ref="B146:B151"/>
    <mergeCell ref="A170:A175"/>
    <mergeCell ref="B170:B175"/>
    <mergeCell ref="A176:A181"/>
    <mergeCell ref="B176:B181"/>
    <mergeCell ref="B188:B193"/>
    <mergeCell ref="C188:C193"/>
    <mergeCell ref="F279:F284"/>
    <mergeCell ref="F285:F290"/>
    <mergeCell ref="F273:F278"/>
    <mergeCell ref="A158:A163"/>
    <mergeCell ref="F206:F211"/>
    <mergeCell ref="F230:F235"/>
    <mergeCell ref="C236:C241"/>
    <mergeCell ref="C224:C229"/>
    <mergeCell ref="B206:B211"/>
    <mergeCell ref="C206:C211"/>
    <mergeCell ref="A236:A241"/>
    <mergeCell ref="B236:B241"/>
    <mergeCell ref="C182:C187"/>
    <mergeCell ref="C230:C235"/>
    <mergeCell ref="C200:C205"/>
    <mergeCell ref="A188:A199"/>
    <mergeCell ref="B194:B199"/>
    <mergeCell ref="F176:F181"/>
    <mergeCell ref="A242:A247"/>
    <mergeCell ref="B242:B247"/>
    <mergeCell ref="C242:C247"/>
    <mergeCell ref="B260:B265"/>
    <mergeCell ref="F212:F217"/>
    <mergeCell ref="A224:A229"/>
    <mergeCell ref="A116:A121"/>
    <mergeCell ref="B116:B121"/>
    <mergeCell ref="C116:C121"/>
    <mergeCell ref="F116:F121"/>
    <mergeCell ref="A122:A127"/>
    <mergeCell ref="B122:B127"/>
    <mergeCell ref="C122:C127"/>
    <mergeCell ref="F122:F127"/>
    <mergeCell ref="C194:C199"/>
    <mergeCell ref="F158:F163"/>
    <mergeCell ref="F170:F175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5" manualBreakCount="25">
    <brk id="19" max="16383" man="1"/>
    <brk id="43" max="5" man="1"/>
    <brk id="73" max="5" man="1"/>
    <brk id="82" max="5" man="1"/>
    <brk id="97" max="5" man="1"/>
    <brk id="115" max="5" man="1"/>
    <brk id="121" max="5" man="1"/>
    <brk id="139" max="5" man="1"/>
    <brk id="157" max="5" man="1"/>
    <brk id="169" max="5" man="1"/>
    <brk id="186" max="5" man="1"/>
    <brk id="205" max="5" man="1"/>
    <brk id="229" max="5" man="1"/>
    <brk id="259" max="5" man="1"/>
    <brk id="278" max="5" man="1"/>
    <brk id="302" max="5" man="1"/>
    <brk id="326" max="5" man="1"/>
    <brk id="350" max="5" man="1"/>
    <brk id="369" max="5" man="1"/>
    <brk id="394" max="5" man="1"/>
    <brk id="412" max="5" man="1"/>
    <brk id="430" max="5" man="1"/>
    <brk id="455" max="5" man="1"/>
    <brk id="479" max="5" man="1"/>
    <brk id="49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J461"/>
  <sheetViews>
    <sheetView tabSelected="1" view="pageBreakPreview" zoomScaleNormal="80" zoomScaleSheetLayoutView="100" workbookViewId="0">
      <selection activeCell="L442" sqref="L442:L446"/>
    </sheetView>
  </sheetViews>
  <sheetFormatPr defaultRowHeight="12.75" x14ac:dyDescent="0.2"/>
  <cols>
    <col min="1" max="1" width="7.140625" style="97" customWidth="1"/>
    <col min="2" max="2" width="28" style="1" customWidth="1"/>
    <col min="3" max="3" width="12.85546875" style="1" customWidth="1"/>
    <col min="4" max="4" width="15.85546875" style="1" customWidth="1"/>
    <col min="5" max="5" width="18.28515625" style="1" customWidth="1"/>
    <col min="6" max="6" width="13" style="1" customWidth="1"/>
    <col min="7" max="7" width="13.42578125" style="19" customWidth="1"/>
    <col min="8" max="8" width="13.28515625" style="19" customWidth="1"/>
    <col min="9" max="9" width="12.28515625" style="1" customWidth="1"/>
    <col min="10" max="10" width="12.42578125" style="1" customWidth="1"/>
    <col min="11" max="11" width="12" style="1" customWidth="1"/>
    <col min="12" max="12" width="19.42578125" style="103" customWidth="1"/>
    <col min="13" max="13" width="26.28515625" style="103" customWidth="1"/>
    <col min="14" max="16384" width="9.140625" style="1"/>
  </cols>
  <sheetData>
    <row r="1" spans="1:28" ht="67.5" customHeight="1" x14ac:dyDescent="0.2">
      <c r="K1" s="140" t="s">
        <v>450</v>
      </c>
      <c r="L1" s="174"/>
      <c r="M1" s="174"/>
    </row>
    <row r="2" spans="1:28" ht="67.5" customHeight="1" x14ac:dyDescent="0.2">
      <c r="E2" s="98"/>
      <c r="F2" s="68"/>
      <c r="G2" s="22"/>
      <c r="H2" s="22"/>
      <c r="I2" s="68"/>
      <c r="J2" s="68"/>
      <c r="K2" s="140" t="s">
        <v>149</v>
      </c>
      <c r="L2" s="174"/>
      <c r="M2" s="174"/>
    </row>
    <row r="3" spans="1:28" ht="21.75" customHeight="1" x14ac:dyDescent="0.2">
      <c r="E3" s="68"/>
      <c r="F3" s="68"/>
      <c r="G3" s="22"/>
      <c r="H3" s="22"/>
      <c r="I3" s="68"/>
      <c r="J3" s="68"/>
      <c r="K3" s="140"/>
      <c r="L3" s="175"/>
      <c r="M3" s="175"/>
    </row>
    <row r="4" spans="1:28" s="15" customFormat="1" ht="15.75" customHeight="1" x14ac:dyDescent="0.2">
      <c r="A4" s="120" t="s">
        <v>40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28" s="15" customFormat="1" ht="15.75" customHeight="1" x14ac:dyDescent="0.2">
      <c r="A5" s="120" t="s">
        <v>72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28" s="15" customFormat="1" ht="9" customHeight="1" x14ac:dyDescent="0.2">
      <c r="A6" s="99"/>
      <c r="B6" s="17"/>
      <c r="C6" s="17"/>
      <c r="D6" s="17"/>
      <c r="E6" s="74"/>
      <c r="F6" s="74"/>
      <c r="G6" s="74"/>
      <c r="H6" s="74"/>
      <c r="I6" s="74"/>
      <c r="J6" s="74"/>
    </row>
    <row r="7" spans="1:28" ht="15" customHeight="1" x14ac:dyDescent="0.2">
      <c r="A7" s="195" t="s">
        <v>39</v>
      </c>
      <c r="B7" s="121" t="s">
        <v>93</v>
      </c>
      <c r="C7" s="121" t="s">
        <v>38</v>
      </c>
      <c r="D7" s="121" t="s">
        <v>37</v>
      </c>
      <c r="E7" s="199" t="s">
        <v>63</v>
      </c>
      <c r="F7" s="187" t="s">
        <v>36</v>
      </c>
      <c r="G7" s="187" t="s">
        <v>35</v>
      </c>
      <c r="H7" s="187"/>
      <c r="I7" s="187"/>
      <c r="J7" s="187"/>
      <c r="K7" s="187"/>
      <c r="L7" s="121" t="s">
        <v>34</v>
      </c>
      <c r="M7" s="121" t="s">
        <v>33</v>
      </c>
    </row>
    <row r="8" spans="1:28" ht="136.5" customHeight="1" x14ac:dyDescent="0.2">
      <c r="A8" s="195"/>
      <c r="B8" s="121"/>
      <c r="C8" s="121"/>
      <c r="D8" s="121"/>
      <c r="E8" s="199"/>
      <c r="F8" s="187"/>
      <c r="G8" s="75" t="s">
        <v>92</v>
      </c>
      <c r="H8" s="75" t="s">
        <v>88</v>
      </c>
      <c r="I8" s="75" t="s">
        <v>89</v>
      </c>
      <c r="J8" s="75" t="s">
        <v>90</v>
      </c>
      <c r="K8" s="75" t="s">
        <v>91</v>
      </c>
      <c r="L8" s="121"/>
      <c r="M8" s="121"/>
    </row>
    <row r="9" spans="1:28" s="14" customFormat="1" ht="11.25" x14ac:dyDescent="0.2">
      <c r="A9" s="100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1">
        <v>11</v>
      </c>
      <c r="L9" s="42">
        <v>12</v>
      </c>
      <c r="M9" s="42">
        <v>13</v>
      </c>
    </row>
    <row r="10" spans="1:28" s="6" customFormat="1" ht="29.25" customHeight="1" x14ac:dyDescent="0.2">
      <c r="A10" s="137" t="s">
        <v>121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6" customFormat="1" ht="18.75" customHeight="1" x14ac:dyDescent="0.2">
      <c r="A11" s="167" t="s">
        <v>26</v>
      </c>
      <c r="B11" s="123" t="s">
        <v>228</v>
      </c>
      <c r="C11" s="137" t="s">
        <v>73</v>
      </c>
      <c r="D11" s="9" t="s">
        <v>4</v>
      </c>
      <c r="E11" s="8">
        <f t="shared" ref="E11:F11" si="0">E12+E13+E14+E15</f>
        <v>3446.9</v>
      </c>
      <c r="F11" s="8">
        <f t="shared" si="0"/>
        <v>8717.5</v>
      </c>
      <c r="G11" s="8">
        <f>G12+G13+G14+G15</f>
        <v>586.6</v>
      </c>
      <c r="H11" s="8">
        <f>H12+H13+H14+H15</f>
        <v>3110.9</v>
      </c>
      <c r="I11" s="8">
        <f t="shared" ref="I11:K11" si="1">I12+I13+I14+I15</f>
        <v>1660</v>
      </c>
      <c r="J11" s="8">
        <f t="shared" si="1"/>
        <v>1680</v>
      </c>
      <c r="K11" s="8">
        <f t="shared" si="1"/>
        <v>1680</v>
      </c>
      <c r="L11" s="137"/>
      <c r="M11" s="137" t="s">
        <v>94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6" customFormat="1" ht="48" customHeight="1" x14ac:dyDescent="0.2">
      <c r="A12" s="167"/>
      <c r="B12" s="124"/>
      <c r="C12" s="137"/>
      <c r="D12" s="9" t="s">
        <v>3</v>
      </c>
      <c r="E12" s="8">
        <f t="shared" ref="E12:H13" si="2">E17+E22+E27</f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ref="I12:K12" si="3">I17+I22+I27</f>
        <v>0</v>
      </c>
      <c r="J12" s="8">
        <f t="shared" si="3"/>
        <v>0</v>
      </c>
      <c r="K12" s="8">
        <f t="shared" si="3"/>
        <v>0</v>
      </c>
      <c r="L12" s="137"/>
      <c r="M12" s="13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6" customFormat="1" ht="60.75" customHeight="1" x14ac:dyDescent="0.2">
      <c r="A13" s="167"/>
      <c r="B13" s="124"/>
      <c r="C13" s="137"/>
      <c r="D13" s="9" t="s">
        <v>2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ref="I13:K13" si="4">I18+I23+I28</f>
        <v>0</v>
      </c>
      <c r="J13" s="8">
        <f t="shared" si="4"/>
        <v>0</v>
      </c>
      <c r="K13" s="8">
        <f t="shared" si="4"/>
        <v>0</v>
      </c>
      <c r="L13" s="137"/>
      <c r="M13" s="13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6" customFormat="1" ht="78.75" customHeight="1" x14ac:dyDescent="0.2">
      <c r="A14" s="167"/>
      <c r="B14" s="124"/>
      <c r="C14" s="137"/>
      <c r="D14" s="9" t="s">
        <v>1</v>
      </c>
      <c r="E14" s="8">
        <f>E19+E24+E29</f>
        <v>3446.9</v>
      </c>
      <c r="F14" s="8">
        <f>G14+H14+I14+J14+K14</f>
        <v>8717.5</v>
      </c>
      <c r="G14" s="8">
        <f>SUM(G19+G24+G29)</f>
        <v>586.6</v>
      </c>
      <c r="H14" s="8">
        <f>H19+H24+H29</f>
        <v>3110.9</v>
      </c>
      <c r="I14" s="8">
        <f t="shared" ref="I14:K14" si="5">I19+I24+I29</f>
        <v>1660</v>
      </c>
      <c r="J14" s="8">
        <f t="shared" si="5"/>
        <v>1680</v>
      </c>
      <c r="K14" s="8">
        <f t="shared" si="5"/>
        <v>1680</v>
      </c>
      <c r="L14" s="137"/>
      <c r="M14" s="13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6" customFormat="1" ht="33" customHeight="1" x14ac:dyDescent="0.2">
      <c r="A15" s="167"/>
      <c r="B15" s="125"/>
      <c r="C15" s="137"/>
      <c r="D15" s="9" t="s">
        <v>0</v>
      </c>
      <c r="E15" s="8">
        <f>E20+E25+E30</f>
        <v>0</v>
      </c>
      <c r="F15" s="8">
        <f>F20+F25+F30</f>
        <v>0</v>
      </c>
      <c r="G15" s="8">
        <f>G20+G25+G30</f>
        <v>0</v>
      </c>
      <c r="H15" s="8">
        <f>H20+H25+H30</f>
        <v>0</v>
      </c>
      <c r="I15" s="8">
        <f t="shared" ref="I15:K15" si="6">I20+I25+I30</f>
        <v>0</v>
      </c>
      <c r="J15" s="8">
        <f t="shared" si="6"/>
        <v>0</v>
      </c>
      <c r="K15" s="8">
        <f t="shared" si="6"/>
        <v>0</v>
      </c>
      <c r="L15" s="137"/>
      <c r="M15" s="13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6" customFormat="1" ht="21.75" customHeight="1" x14ac:dyDescent="0.2">
      <c r="A16" s="167" t="s">
        <v>31</v>
      </c>
      <c r="B16" s="176" t="s">
        <v>193</v>
      </c>
      <c r="C16" s="137" t="s">
        <v>73</v>
      </c>
      <c r="D16" s="9" t="s">
        <v>4</v>
      </c>
      <c r="E16" s="8">
        <f t="shared" ref="E16" si="7">SUM(E17:E20)</f>
        <v>0</v>
      </c>
      <c r="F16" s="8">
        <f t="shared" ref="F16:K16" si="8">F17+F18+F19+F20</f>
        <v>90</v>
      </c>
      <c r="G16" s="8">
        <f t="shared" si="8"/>
        <v>0</v>
      </c>
      <c r="H16" s="8">
        <f t="shared" si="8"/>
        <v>0</v>
      </c>
      <c r="I16" s="8">
        <f t="shared" si="8"/>
        <v>30</v>
      </c>
      <c r="J16" s="8">
        <f t="shared" si="8"/>
        <v>30</v>
      </c>
      <c r="K16" s="8">
        <f t="shared" si="8"/>
        <v>30</v>
      </c>
      <c r="L16" s="137" t="s">
        <v>8</v>
      </c>
      <c r="M16" s="13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6" customFormat="1" ht="51" customHeight="1" x14ac:dyDescent="0.2">
      <c r="A17" s="167"/>
      <c r="B17" s="176"/>
      <c r="C17" s="137"/>
      <c r="D17" s="9" t="s">
        <v>3</v>
      </c>
      <c r="E17" s="8">
        <v>0</v>
      </c>
      <c r="F17" s="8">
        <f t="shared" ref="F17:F20" si="9">G17+H17+I17+J17+K17</f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37"/>
      <c r="M17" s="13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6" customFormat="1" ht="60" customHeight="1" x14ac:dyDescent="0.2">
      <c r="A18" s="167"/>
      <c r="B18" s="176"/>
      <c r="C18" s="137"/>
      <c r="D18" s="9" t="s">
        <v>2</v>
      </c>
      <c r="E18" s="8">
        <v>0</v>
      </c>
      <c r="F18" s="8">
        <f t="shared" si="9"/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37"/>
      <c r="M18" s="13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s="6" customFormat="1" ht="78.75" customHeight="1" x14ac:dyDescent="0.2">
      <c r="A19" s="167"/>
      <c r="B19" s="176"/>
      <c r="C19" s="137"/>
      <c r="D19" s="9" t="s">
        <v>1</v>
      </c>
      <c r="E19" s="8">
        <v>0</v>
      </c>
      <c r="F19" s="8">
        <f t="shared" si="9"/>
        <v>90</v>
      </c>
      <c r="G19" s="8">
        <v>0</v>
      </c>
      <c r="H19" s="8">
        <v>0</v>
      </c>
      <c r="I19" s="8">
        <v>30</v>
      </c>
      <c r="J19" s="8">
        <v>30</v>
      </c>
      <c r="K19" s="8">
        <v>30</v>
      </c>
      <c r="L19" s="137"/>
      <c r="M19" s="13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6" customFormat="1" ht="35.25" customHeight="1" x14ac:dyDescent="0.2">
      <c r="A20" s="167"/>
      <c r="B20" s="176"/>
      <c r="C20" s="137"/>
      <c r="D20" s="9" t="s">
        <v>0</v>
      </c>
      <c r="E20" s="8">
        <v>0</v>
      </c>
      <c r="F20" s="8">
        <f t="shared" si="9"/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37"/>
      <c r="M20" s="13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s="6" customFormat="1" ht="23.25" customHeight="1" x14ac:dyDescent="0.2">
      <c r="A21" s="167" t="s">
        <v>61</v>
      </c>
      <c r="B21" s="136" t="s">
        <v>194</v>
      </c>
      <c r="C21" s="137" t="s">
        <v>73</v>
      </c>
      <c r="D21" s="9" t="s">
        <v>4</v>
      </c>
      <c r="E21" s="8">
        <f t="shared" ref="E21" si="10">SUM(E22:E25)</f>
        <v>0</v>
      </c>
      <c r="F21" s="8">
        <f t="shared" ref="F21:K21" si="11">F22+F23+F24+F25</f>
        <v>175</v>
      </c>
      <c r="G21" s="8">
        <f t="shared" si="11"/>
        <v>25</v>
      </c>
      <c r="H21" s="8">
        <f t="shared" si="11"/>
        <v>0</v>
      </c>
      <c r="I21" s="8">
        <f t="shared" si="11"/>
        <v>50</v>
      </c>
      <c r="J21" s="8">
        <f t="shared" si="11"/>
        <v>50</v>
      </c>
      <c r="K21" s="8">
        <f t="shared" si="11"/>
        <v>50</v>
      </c>
      <c r="L21" s="126" t="s">
        <v>7</v>
      </c>
      <c r="M21" s="137" t="s">
        <v>9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s="6" customFormat="1" ht="51" customHeight="1" x14ac:dyDescent="0.2">
      <c r="A22" s="167"/>
      <c r="B22" s="136"/>
      <c r="C22" s="137"/>
      <c r="D22" s="9" t="s">
        <v>3</v>
      </c>
      <c r="E22" s="8">
        <v>0</v>
      </c>
      <c r="F22" s="8">
        <f t="shared" ref="F22:F25" si="12">G22+H22+I22+J22+K22</f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27"/>
      <c r="M22" s="13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s="6" customFormat="1" ht="66.75" customHeight="1" x14ac:dyDescent="0.2">
      <c r="A23" s="167"/>
      <c r="B23" s="136"/>
      <c r="C23" s="137"/>
      <c r="D23" s="9" t="s">
        <v>2</v>
      </c>
      <c r="E23" s="8">
        <v>0</v>
      </c>
      <c r="F23" s="8">
        <f t="shared" si="12"/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27"/>
      <c r="M23" s="13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s="6" customFormat="1" ht="77.25" customHeight="1" x14ac:dyDescent="0.2">
      <c r="A24" s="167"/>
      <c r="B24" s="136"/>
      <c r="C24" s="137"/>
      <c r="D24" s="9" t="s">
        <v>1</v>
      </c>
      <c r="E24" s="8">
        <v>0</v>
      </c>
      <c r="F24" s="8">
        <f t="shared" si="12"/>
        <v>175</v>
      </c>
      <c r="G24" s="8">
        <v>25</v>
      </c>
      <c r="H24" s="8">
        <v>0</v>
      </c>
      <c r="I24" s="8">
        <v>50</v>
      </c>
      <c r="J24" s="8">
        <v>50</v>
      </c>
      <c r="K24" s="8">
        <v>50</v>
      </c>
      <c r="L24" s="127"/>
      <c r="M24" s="13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s="6" customFormat="1" ht="36.75" customHeight="1" x14ac:dyDescent="0.2">
      <c r="A25" s="167"/>
      <c r="B25" s="136"/>
      <c r="C25" s="137"/>
      <c r="D25" s="9" t="s">
        <v>0</v>
      </c>
      <c r="E25" s="8">
        <v>0</v>
      </c>
      <c r="F25" s="8">
        <f t="shared" si="12"/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28"/>
      <c r="M25" s="13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s="6" customFormat="1" ht="21.75" customHeight="1" x14ac:dyDescent="0.2">
      <c r="A26" s="167" t="s">
        <v>66</v>
      </c>
      <c r="B26" s="136" t="s">
        <v>195</v>
      </c>
      <c r="C26" s="137" t="s">
        <v>73</v>
      </c>
      <c r="D26" s="9" t="s">
        <v>4</v>
      </c>
      <c r="E26" s="8">
        <f t="shared" ref="E26:F26" si="13">E27+E28+E29+E30</f>
        <v>3446.9</v>
      </c>
      <c r="F26" s="8">
        <f t="shared" si="13"/>
        <v>8452.5</v>
      </c>
      <c r="G26" s="8">
        <f>G27+G28+G29+G30</f>
        <v>561.6</v>
      </c>
      <c r="H26" s="8">
        <f t="shared" ref="H26:K26" si="14">H27+H28+H29+H30</f>
        <v>3110.9</v>
      </c>
      <c r="I26" s="8">
        <f t="shared" si="14"/>
        <v>1580</v>
      </c>
      <c r="J26" s="8">
        <f t="shared" si="14"/>
        <v>1600</v>
      </c>
      <c r="K26" s="8">
        <f t="shared" si="14"/>
        <v>1600</v>
      </c>
      <c r="L26" s="137" t="s">
        <v>144</v>
      </c>
      <c r="M26" s="13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s="6" customFormat="1" ht="43.5" customHeight="1" x14ac:dyDescent="0.2">
      <c r="A27" s="167"/>
      <c r="B27" s="136"/>
      <c r="C27" s="137"/>
      <c r="D27" s="9" t="s">
        <v>3</v>
      </c>
      <c r="E27" s="8">
        <v>0</v>
      </c>
      <c r="F27" s="8">
        <f t="shared" ref="F27:F28" si="15">G27+H27+I27+J27+K27</f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37"/>
      <c r="M27" s="13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s="6" customFormat="1" ht="60" customHeight="1" x14ac:dyDescent="0.2">
      <c r="A28" s="167"/>
      <c r="B28" s="136"/>
      <c r="C28" s="137"/>
      <c r="D28" s="9" t="s">
        <v>2</v>
      </c>
      <c r="E28" s="8">
        <v>0</v>
      </c>
      <c r="F28" s="8">
        <f t="shared" si="15"/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37"/>
      <c r="M28" s="13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s="6" customFormat="1" ht="76.5" customHeight="1" x14ac:dyDescent="0.2">
      <c r="A29" s="167"/>
      <c r="B29" s="136"/>
      <c r="C29" s="137"/>
      <c r="D29" s="9" t="s">
        <v>1</v>
      </c>
      <c r="E29" s="8">
        <v>3446.9</v>
      </c>
      <c r="F29" s="8">
        <f>SUM(G29:K29)</f>
        <v>8452.5</v>
      </c>
      <c r="G29" s="8">
        <v>561.6</v>
      </c>
      <c r="H29" s="8">
        <v>3110.9</v>
      </c>
      <c r="I29" s="8">
        <v>1580</v>
      </c>
      <c r="J29" s="8">
        <v>1600</v>
      </c>
      <c r="K29" s="8">
        <v>1600</v>
      </c>
      <c r="L29" s="137"/>
      <c r="M29" s="13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s="6" customFormat="1" ht="40.5" customHeight="1" x14ac:dyDescent="0.2">
      <c r="A30" s="167"/>
      <c r="B30" s="136"/>
      <c r="C30" s="137"/>
      <c r="D30" s="9" t="s">
        <v>0</v>
      </c>
      <c r="E30" s="8">
        <v>0</v>
      </c>
      <c r="F30" s="8">
        <f t="shared" ref="F30" si="16">G30+H30+I30+J30+K30</f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137"/>
      <c r="M30" s="13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s="6" customFormat="1" ht="23.25" customHeight="1" x14ac:dyDescent="0.2">
      <c r="A31" s="167" t="s">
        <v>20</v>
      </c>
      <c r="B31" s="136" t="s">
        <v>192</v>
      </c>
      <c r="C31" s="137" t="s">
        <v>73</v>
      </c>
      <c r="D31" s="9" t="s">
        <v>4</v>
      </c>
      <c r="E31" s="8">
        <f>SUM(E32:E35)</f>
        <v>2900.5</v>
      </c>
      <c r="F31" s="8">
        <f>SUM(F32:F35)</f>
        <v>65129.7</v>
      </c>
      <c r="G31" s="8">
        <f>SUM(G32:G35)</f>
        <v>14437.5</v>
      </c>
      <c r="H31" s="8">
        <f>SUM(H32:H35)</f>
        <v>10096.4</v>
      </c>
      <c r="I31" s="8">
        <f t="shared" ref="I31:K31" si="17">SUM(I32:I35)</f>
        <v>13478.6</v>
      </c>
      <c r="J31" s="8">
        <f t="shared" si="17"/>
        <v>13558.6</v>
      </c>
      <c r="K31" s="8">
        <f t="shared" si="17"/>
        <v>13558.6</v>
      </c>
      <c r="L31" s="137"/>
      <c r="M31" s="137" t="s">
        <v>102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s="6" customFormat="1" ht="50.25" customHeight="1" x14ac:dyDescent="0.2">
      <c r="A32" s="167"/>
      <c r="B32" s="136"/>
      <c r="C32" s="137"/>
      <c r="D32" s="9" t="s">
        <v>3</v>
      </c>
      <c r="E32" s="8">
        <f>E37+E42+E47+E52+E57</f>
        <v>0</v>
      </c>
      <c r="F32" s="8">
        <v>0</v>
      </c>
      <c r="G32" s="8">
        <f t="shared" ref="G32:H35" si="18">G37+G42+G47+G52+G57</f>
        <v>0</v>
      </c>
      <c r="H32" s="8">
        <f t="shared" si="18"/>
        <v>0</v>
      </c>
      <c r="I32" s="8">
        <f t="shared" ref="I32:K32" si="19">I37+I42+I47+I52+I57</f>
        <v>0</v>
      </c>
      <c r="J32" s="8">
        <f t="shared" si="19"/>
        <v>0</v>
      </c>
      <c r="K32" s="8">
        <f t="shared" si="19"/>
        <v>0</v>
      </c>
      <c r="L32" s="137"/>
      <c r="M32" s="13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s="6" customFormat="1" ht="60.75" customHeight="1" x14ac:dyDescent="0.2">
      <c r="A33" s="167"/>
      <c r="B33" s="136"/>
      <c r="C33" s="137"/>
      <c r="D33" s="9" t="s">
        <v>2</v>
      </c>
      <c r="E33" s="8">
        <f>E38+E43+E48+E53+E58</f>
        <v>0</v>
      </c>
      <c r="F33" s="8">
        <v>0</v>
      </c>
      <c r="G33" s="8">
        <f t="shared" si="18"/>
        <v>0</v>
      </c>
      <c r="H33" s="8">
        <f t="shared" si="18"/>
        <v>0</v>
      </c>
      <c r="I33" s="8">
        <f t="shared" ref="I33:K33" si="20">I38+I43+I48+I53+I58</f>
        <v>0</v>
      </c>
      <c r="J33" s="8">
        <f t="shared" si="20"/>
        <v>0</v>
      </c>
      <c r="K33" s="8">
        <f t="shared" si="20"/>
        <v>0</v>
      </c>
      <c r="L33" s="137"/>
      <c r="M33" s="13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s="6" customFormat="1" ht="75" customHeight="1" x14ac:dyDescent="0.2">
      <c r="A34" s="167"/>
      <c r="B34" s="136"/>
      <c r="C34" s="137"/>
      <c r="D34" s="9" t="s">
        <v>1</v>
      </c>
      <c r="E34" s="8">
        <f>E39+E44+E49+E54+E59</f>
        <v>2900.5</v>
      </c>
      <c r="F34" s="8">
        <f>SUM(G34:K34)</f>
        <v>65129.7</v>
      </c>
      <c r="G34" s="8">
        <f t="shared" si="18"/>
        <v>14437.5</v>
      </c>
      <c r="H34" s="8">
        <f t="shared" si="18"/>
        <v>10096.4</v>
      </c>
      <c r="I34" s="8">
        <f t="shared" ref="I34:K34" si="21">I39+I44+I49+I54+I59</f>
        <v>13478.6</v>
      </c>
      <c r="J34" s="8">
        <f t="shared" si="21"/>
        <v>13558.6</v>
      </c>
      <c r="K34" s="8">
        <f t="shared" si="21"/>
        <v>13558.6</v>
      </c>
      <c r="L34" s="137"/>
      <c r="M34" s="13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s="6" customFormat="1" ht="35.25" customHeight="1" x14ac:dyDescent="0.2">
      <c r="A35" s="167"/>
      <c r="B35" s="136"/>
      <c r="C35" s="137"/>
      <c r="D35" s="9" t="s">
        <v>0</v>
      </c>
      <c r="E35" s="8">
        <f>E40+E45+E50+E55+E60</f>
        <v>0</v>
      </c>
      <c r="F35" s="8">
        <v>0</v>
      </c>
      <c r="G35" s="8">
        <f t="shared" si="18"/>
        <v>0</v>
      </c>
      <c r="H35" s="8">
        <f t="shared" si="18"/>
        <v>0</v>
      </c>
      <c r="I35" s="8">
        <f t="shared" ref="I35:K35" si="22">I40+I45+I50+I55+I60</f>
        <v>0</v>
      </c>
      <c r="J35" s="8">
        <f t="shared" si="22"/>
        <v>0</v>
      </c>
      <c r="K35" s="8">
        <f t="shared" si="22"/>
        <v>0</v>
      </c>
      <c r="L35" s="137"/>
      <c r="M35" s="13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s="6" customFormat="1" ht="19.5" customHeight="1" x14ac:dyDescent="0.2">
      <c r="A36" s="167" t="s">
        <v>30</v>
      </c>
      <c r="B36" s="136" t="s">
        <v>196</v>
      </c>
      <c r="C36" s="137" t="s">
        <v>73</v>
      </c>
      <c r="D36" s="9" t="s">
        <v>4</v>
      </c>
      <c r="E36" s="8">
        <f t="shared" ref="E36" si="23">SUM(E37:E40)</f>
        <v>0</v>
      </c>
      <c r="F36" s="8">
        <f t="shared" ref="F36:K36" si="24">F37+F38+F39+F40</f>
        <v>0</v>
      </c>
      <c r="G36" s="8">
        <f t="shared" si="24"/>
        <v>0</v>
      </c>
      <c r="H36" s="8">
        <f t="shared" si="24"/>
        <v>0</v>
      </c>
      <c r="I36" s="8">
        <f t="shared" si="24"/>
        <v>0</v>
      </c>
      <c r="J36" s="8">
        <f t="shared" si="24"/>
        <v>0</v>
      </c>
      <c r="K36" s="8">
        <f t="shared" si="24"/>
        <v>0</v>
      </c>
      <c r="L36" s="137" t="s">
        <v>7</v>
      </c>
      <c r="M36" s="13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s="6" customFormat="1" ht="43.5" customHeight="1" x14ac:dyDescent="0.2">
      <c r="A37" s="167"/>
      <c r="B37" s="136"/>
      <c r="C37" s="137"/>
      <c r="D37" s="9" t="s">
        <v>3</v>
      </c>
      <c r="E37" s="8">
        <v>0</v>
      </c>
      <c r="F37" s="8">
        <f t="shared" ref="F37:F40" si="25">G37+H37+I37+J37+K37</f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37"/>
      <c r="M37" s="13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s="6" customFormat="1" ht="63.75" customHeight="1" x14ac:dyDescent="0.2">
      <c r="A38" s="167"/>
      <c r="B38" s="136"/>
      <c r="C38" s="137"/>
      <c r="D38" s="9" t="s">
        <v>2</v>
      </c>
      <c r="E38" s="8">
        <v>0</v>
      </c>
      <c r="F38" s="8">
        <f t="shared" si="25"/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137"/>
      <c r="M38" s="13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6" customFormat="1" ht="77.25" customHeight="1" x14ac:dyDescent="0.2">
      <c r="A39" s="167"/>
      <c r="B39" s="136"/>
      <c r="C39" s="137"/>
      <c r="D39" s="9" t="s">
        <v>1</v>
      </c>
      <c r="E39" s="8">
        <v>0</v>
      </c>
      <c r="F39" s="8">
        <f t="shared" si="25"/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37"/>
      <c r="M39" s="13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s="6" customFormat="1" ht="32.25" customHeight="1" x14ac:dyDescent="0.2">
      <c r="A40" s="167"/>
      <c r="B40" s="136"/>
      <c r="C40" s="137"/>
      <c r="D40" s="9" t="s">
        <v>0</v>
      </c>
      <c r="E40" s="8">
        <v>0</v>
      </c>
      <c r="F40" s="8">
        <f t="shared" si="25"/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37"/>
      <c r="M40" s="13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s="6" customFormat="1" ht="19.5" customHeight="1" x14ac:dyDescent="0.2">
      <c r="A41" s="167" t="s">
        <v>29</v>
      </c>
      <c r="B41" s="136" t="s">
        <v>197</v>
      </c>
      <c r="C41" s="137" t="s">
        <v>73</v>
      </c>
      <c r="D41" s="9" t="s">
        <v>4</v>
      </c>
      <c r="E41" s="8">
        <f t="shared" ref="E41" si="26">SUM(E42:E45)</f>
        <v>2900.5</v>
      </c>
      <c r="F41" s="8">
        <f t="shared" ref="F41:K41" si="27">F42+F43+F44+F45</f>
        <v>64914.7</v>
      </c>
      <c r="G41" s="8">
        <f t="shared" si="27"/>
        <v>14382.5</v>
      </c>
      <c r="H41" s="8">
        <f t="shared" si="27"/>
        <v>10096.4</v>
      </c>
      <c r="I41" s="8">
        <f t="shared" si="27"/>
        <v>13478.6</v>
      </c>
      <c r="J41" s="8">
        <f t="shared" si="27"/>
        <v>13478.6</v>
      </c>
      <c r="K41" s="8">
        <f t="shared" si="27"/>
        <v>13478.6</v>
      </c>
      <c r="L41" s="137" t="s">
        <v>7</v>
      </c>
      <c r="M41" s="13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s="6" customFormat="1" ht="51" customHeight="1" x14ac:dyDescent="0.2">
      <c r="A42" s="167"/>
      <c r="B42" s="136"/>
      <c r="C42" s="137"/>
      <c r="D42" s="9" t="s">
        <v>3</v>
      </c>
      <c r="E42" s="8">
        <v>0</v>
      </c>
      <c r="F42" s="8">
        <f t="shared" ref="F42:F45" si="28">G42+H42+I42+J42+K42</f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137"/>
      <c r="M42" s="13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s="6" customFormat="1" ht="63.75" customHeight="1" x14ac:dyDescent="0.2">
      <c r="A43" s="167"/>
      <c r="B43" s="136"/>
      <c r="C43" s="137"/>
      <c r="D43" s="9" t="s">
        <v>2</v>
      </c>
      <c r="E43" s="8">
        <v>0</v>
      </c>
      <c r="F43" s="8">
        <f t="shared" si="28"/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37"/>
      <c r="M43" s="13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s="6" customFormat="1" ht="78" customHeight="1" x14ac:dyDescent="0.2">
      <c r="A44" s="167"/>
      <c r="B44" s="136"/>
      <c r="C44" s="137"/>
      <c r="D44" s="9" t="s">
        <v>1</v>
      </c>
      <c r="E44" s="8">
        <v>2900.5</v>
      </c>
      <c r="F44" s="8">
        <f t="shared" si="28"/>
        <v>64914.7</v>
      </c>
      <c r="G44" s="8">
        <v>14382.5</v>
      </c>
      <c r="H44" s="8">
        <v>10096.4</v>
      </c>
      <c r="I44" s="8">
        <v>13478.6</v>
      </c>
      <c r="J44" s="8">
        <v>13478.6</v>
      </c>
      <c r="K44" s="8">
        <v>13478.6</v>
      </c>
      <c r="L44" s="137"/>
      <c r="M44" s="13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s="6" customFormat="1" ht="33" customHeight="1" x14ac:dyDescent="0.2">
      <c r="A45" s="167"/>
      <c r="B45" s="136"/>
      <c r="C45" s="137"/>
      <c r="D45" s="9" t="s">
        <v>0</v>
      </c>
      <c r="E45" s="8">
        <v>0</v>
      </c>
      <c r="F45" s="8">
        <f t="shared" si="28"/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37"/>
      <c r="M45" s="13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s="6" customFormat="1" ht="15" customHeight="1" x14ac:dyDescent="0.2">
      <c r="A46" s="167" t="s">
        <v>28</v>
      </c>
      <c r="B46" s="139" t="s">
        <v>199</v>
      </c>
      <c r="C46" s="137" t="s">
        <v>73</v>
      </c>
      <c r="D46" s="9" t="s">
        <v>4</v>
      </c>
      <c r="E46" s="8">
        <f t="shared" ref="E46" si="29">SUM(E47:E50)</f>
        <v>0</v>
      </c>
      <c r="F46" s="8">
        <f t="shared" ref="F46:K46" si="30">F47+F48+F49+F50</f>
        <v>155</v>
      </c>
      <c r="G46" s="8">
        <f t="shared" si="30"/>
        <v>55</v>
      </c>
      <c r="H46" s="8">
        <f t="shared" si="30"/>
        <v>0</v>
      </c>
      <c r="I46" s="8">
        <f t="shared" si="30"/>
        <v>0</v>
      </c>
      <c r="J46" s="8">
        <f t="shared" si="30"/>
        <v>50</v>
      </c>
      <c r="K46" s="8">
        <f t="shared" si="30"/>
        <v>50</v>
      </c>
      <c r="L46" s="137" t="s">
        <v>7</v>
      </c>
      <c r="M46" s="137" t="s">
        <v>9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s="6" customFormat="1" ht="45" x14ac:dyDescent="0.2">
      <c r="A47" s="167"/>
      <c r="B47" s="136"/>
      <c r="C47" s="137"/>
      <c r="D47" s="9" t="s">
        <v>3</v>
      </c>
      <c r="E47" s="8">
        <v>0</v>
      </c>
      <c r="F47" s="8">
        <f t="shared" ref="F47:F50" si="31">G47+H47+I47+J47+K47</f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137"/>
      <c r="M47" s="13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s="6" customFormat="1" ht="60" x14ac:dyDescent="0.2">
      <c r="A48" s="167"/>
      <c r="B48" s="136"/>
      <c r="C48" s="137"/>
      <c r="D48" s="9" t="s">
        <v>2</v>
      </c>
      <c r="E48" s="8">
        <v>0</v>
      </c>
      <c r="F48" s="8">
        <f t="shared" si="31"/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137"/>
      <c r="M48" s="13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s="6" customFormat="1" ht="75.75" customHeight="1" x14ac:dyDescent="0.2">
      <c r="A49" s="167"/>
      <c r="B49" s="136"/>
      <c r="C49" s="137"/>
      <c r="D49" s="9" t="s">
        <v>1</v>
      </c>
      <c r="E49" s="8">
        <v>0</v>
      </c>
      <c r="F49" s="8">
        <f t="shared" si="31"/>
        <v>155</v>
      </c>
      <c r="G49" s="8">
        <v>55</v>
      </c>
      <c r="H49" s="8">
        <v>0</v>
      </c>
      <c r="I49" s="8">
        <v>0</v>
      </c>
      <c r="J49" s="8">
        <v>50</v>
      </c>
      <c r="K49" s="8">
        <v>50</v>
      </c>
      <c r="L49" s="137"/>
      <c r="M49" s="13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s="6" customFormat="1" ht="39.75" customHeight="1" x14ac:dyDescent="0.2">
      <c r="A50" s="167"/>
      <c r="B50" s="136"/>
      <c r="C50" s="137"/>
      <c r="D50" s="9" t="s">
        <v>0</v>
      </c>
      <c r="E50" s="8">
        <v>0</v>
      </c>
      <c r="F50" s="8">
        <f t="shared" si="31"/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137"/>
      <c r="M50" s="13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s="6" customFormat="1" ht="21" customHeight="1" x14ac:dyDescent="0.2">
      <c r="A51" s="167" t="s">
        <v>166</v>
      </c>
      <c r="B51" s="123" t="s">
        <v>198</v>
      </c>
      <c r="C51" s="137" t="s">
        <v>73</v>
      </c>
      <c r="D51" s="9" t="s">
        <v>4</v>
      </c>
      <c r="E51" s="8">
        <f t="shared" ref="E51" si="32">SUM(E52:E55)</f>
        <v>0</v>
      </c>
      <c r="F51" s="8">
        <f t="shared" ref="F51:K51" si="33">F52+F53+F54+F55</f>
        <v>60</v>
      </c>
      <c r="G51" s="8">
        <f t="shared" si="33"/>
        <v>0</v>
      </c>
      <c r="H51" s="8">
        <f t="shared" si="33"/>
        <v>0</v>
      </c>
      <c r="I51" s="8">
        <f t="shared" si="33"/>
        <v>0</v>
      </c>
      <c r="J51" s="8">
        <f t="shared" si="33"/>
        <v>30</v>
      </c>
      <c r="K51" s="8">
        <f t="shared" si="33"/>
        <v>30</v>
      </c>
      <c r="L51" s="137" t="s">
        <v>95</v>
      </c>
      <c r="M51" s="126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s="6" customFormat="1" ht="47.25" customHeight="1" x14ac:dyDescent="0.2">
      <c r="A52" s="167"/>
      <c r="B52" s="124"/>
      <c r="C52" s="137"/>
      <c r="D52" s="9" t="s">
        <v>3</v>
      </c>
      <c r="E52" s="8">
        <v>0</v>
      </c>
      <c r="F52" s="8">
        <f t="shared" ref="F52:F55" si="34">G52+H52+I52+J52+K52</f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137"/>
      <c r="M52" s="12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s="6" customFormat="1" ht="61.5" customHeight="1" x14ac:dyDescent="0.2">
      <c r="A53" s="167"/>
      <c r="B53" s="124"/>
      <c r="C53" s="137"/>
      <c r="D53" s="9" t="s">
        <v>2</v>
      </c>
      <c r="E53" s="8">
        <v>0</v>
      </c>
      <c r="F53" s="8">
        <f t="shared" si="34"/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137"/>
      <c r="M53" s="12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s="6" customFormat="1" ht="78.75" customHeight="1" x14ac:dyDescent="0.2">
      <c r="A54" s="167"/>
      <c r="B54" s="124"/>
      <c r="C54" s="137"/>
      <c r="D54" s="9" t="s">
        <v>1</v>
      </c>
      <c r="E54" s="8">
        <v>0</v>
      </c>
      <c r="F54" s="8">
        <f t="shared" si="34"/>
        <v>60</v>
      </c>
      <c r="G54" s="8">
        <v>0</v>
      </c>
      <c r="H54" s="8">
        <v>0</v>
      </c>
      <c r="I54" s="8">
        <v>0</v>
      </c>
      <c r="J54" s="8">
        <v>30</v>
      </c>
      <c r="K54" s="8">
        <v>30</v>
      </c>
      <c r="L54" s="137"/>
      <c r="M54" s="12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s="6" customFormat="1" ht="32.25" customHeight="1" x14ac:dyDescent="0.2">
      <c r="A55" s="167"/>
      <c r="B55" s="125"/>
      <c r="C55" s="137"/>
      <c r="D55" s="9" t="s">
        <v>0</v>
      </c>
      <c r="E55" s="8">
        <v>0</v>
      </c>
      <c r="F55" s="8">
        <f t="shared" si="34"/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137"/>
      <c r="M55" s="128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s="6" customFormat="1" ht="16.5" customHeight="1" x14ac:dyDescent="0.2">
      <c r="A56" s="167" t="s">
        <v>167</v>
      </c>
      <c r="B56" s="123" t="s">
        <v>200</v>
      </c>
      <c r="C56" s="137" t="s">
        <v>73</v>
      </c>
      <c r="D56" s="9" t="s">
        <v>4</v>
      </c>
      <c r="E56" s="8">
        <f t="shared" ref="E56" si="35">SUM(E57:E60)</f>
        <v>0</v>
      </c>
      <c r="F56" s="8">
        <f t="shared" ref="F56:K56" si="36">F57+F58+F59+F60</f>
        <v>0</v>
      </c>
      <c r="G56" s="8">
        <f t="shared" si="36"/>
        <v>0</v>
      </c>
      <c r="H56" s="8">
        <f t="shared" si="36"/>
        <v>0</v>
      </c>
      <c r="I56" s="8">
        <f t="shared" si="36"/>
        <v>0</v>
      </c>
      <c r="J56" s="8">
        <f t="shared" si="36"/>
        <v>0</v>
      </c>
      <c r="K56" s="8">
        <f t="shared" si="36"/>
        <v>0</v>
      </c>
      <c r="L56" s="137" t="s">
        <v>95</v>
      </c>
      <c r="M56" s="13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s="6" customFormat="1" ht="48" customHeight="1" x14ac:dyDescent="0.2">
      <c r="A57" s="167"/>
      <c r="B57" s="124"/>
      <c r="C57" s="137"/>
      <c r="D57" s="9" t="s">
        <v>3</v>
      </c>
      <c r="E57" s="8">
        <v>0</v>
      </c>
      <c r="F57" s="8">
        <f t="shared" ref="F57:F60" si="37">G57+H57+I57+J57+K57</f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137"/>
      <c r="M57" s="13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s="6" customFormat="1" ht="60.75" customHeight="1" x14ac:dyDescent="0.2">
      <c r="A58" s="167"/>
      <c r="B58" s="124"/>
      <c r="C58" s="137"/>
      <c r="D58" s="9" t="s">
        <v>2</v>
      </c>
      <c r="E58" s="8">
        <v>0</v>
      </c>
      <c r="F58" s="8">
        <f t="shared" si="37"/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137"/>
      <c r="M58" s="13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s="6" customFormat="1" ht="75" customHeight="1" x14ac:dyDescent="0.2">
      <c r="A59" s="167"/>
      <c r="B59" s="124"/>
      <c r="C59" s="137"/>
      <c r="D59" s="9" t="s">
        <v>1</v>
      </c>
      <c r="E59" s="8">
        <v>0</v>
      </c>
      <c r="F59" s="8">
        <f t="shared" si="37"/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137"/>
      <c r="M59" s="13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s="6" customFormat="1" ht="32.25" customHeight="1" x14ac:dyDescent="0.2">
      <c r="A60" s="167"/>
      <c r="B60" s="125"/>
      <c r="C60" s="137"/>
      <c r="D60" s="9" t="s">
        <v>0</v>
      </c>
      <c r="E60" s="8">
        <v>0</v>
      </c>
      <c r="F60" s="8">
        <f t="shared" si="37"/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137"/>
      <c r="M60" s="13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s="6" customFormat="1" ht="18" customHeight="1" x14ac:dyDescent="0.2">
      <c r="A61" s="167" t="s">
        <v>16</v>
      </c>
      <c r="B61" s="136" t="s">
        <v>202</v>
      </c>
      <c r="C61" s="137" t="s">
        <v>73</v>
      </c>
      <c r="D61" s="9" t="s">
        <v>4</v>
      </c>
      <c r="E61" s="8">
        <f t="shared" ref="E61:G61" si="38">E62+E63+E64+E65</f>
        <v>50</v>
      </c>
      <c r="F61" s="8">
        <f t="shared" si="38"/>
        <v>254.8</v>
      </c>
      <c r="G61" s="8">
        <f t="shared" si="38"/>
        <v>25</v>
      </c>
      <c r="H61" s="8">
        <f t="shared" ref="H61:K61" si="39">H62+H63+H64+H65</f>
        <v>19.8</v>
      </c>
      <c r="I61" s="8">
        <f t="shared" si="39"/>
        <v>50</v>
      </c>
      <c r="J61" s="8">
        <f t="shared" si="39"/>
        <v>80</v>
      </c>
      <c r="K61" s="8">
        <f t="shared" si="39"/>
        <v>80</v>
      </c>
      <c r="L61" s="137"/>
      <c r="M61" s="123" t="s">
        <v>122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s="6" customFormat="1" ht="47.25" customHeight="1" x14ac:dyDescent="0.2">
      <c r="A62" s="167"/>
      <c r="B62" s="136"/>
      <c r="C62" s="137"/>
      <c r="D62" s="9" t="s">
        <v>3</v>
      </c>
      <c r="E62" s="8">
        <f t="shared" ref="E62:F62" si="40">E67+E72+E77+E82+E87+E92+E97</f>
        <v>0</v>
      </c>
      <c r="F62" s="8">
        <f t="shared" si="40"/>
        <v>0</v>
      </c>
      <c r="G62" s="8">
        <f>G67+G72+G77+G82+G87+G92+G97</f>
        <v>0</v>
      </c>
      <c r="H62" s="8">
        <f t="shared" ref="H62:K62" si="41">H67+H72+H77+H82+H87+H92+H97</f>
        <v>0</v>
      </c>
      <c r="I62" s="8">
        <f t="shared" si="41"/>
        <v>0</v>
      </c>
      <c r="J62" s="8">
        <f t="shared" si="41"/>
        <v>0</v>
      </c>
      <c r="K62" s="8">
        <f t="shared" si="41"/>
        <v>0</v>
      </c>
      <c r="L62" s="137"/>
      <c r="M62" s="124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s="6" customFormat="1" ht="62.25" customHeight="1" x14ac:dyDescent="0.2">
      <c r="A63" s="167"/>
      <c r="B63" s="136"/>
      <c r="C63" s="137"/>
      <c r="D63" s="9" t="s">
        <v>2</v>
      </c>
      <c r="E63" s="8">
        <f t="shared" ref="E63:F63" si="42">E68+E73+E78+E83+E88+E93+E98</f>
        <v>0</v>
      </c>
      <c r="F63" s="8">
        <f t="shared" si="42"/>
        <v>0</v>
      </c>
      <c r="G63" s="8">
        <f>G68+G73+G78+G83+G88+G93+G98</f>
        <v>0</v>
      </c>
      <c r="H63" s="8">
        <f t="shared" ref="H63:K63" si="43">H68+H73+H78+H83+H88+H93+H98</f>
        <v>0</v>
      </c>
      <c r="I63" s="8">
        <f t="shared" si="43"/>
        <v>0</v>
      </c>
      <c r="J63" s="8">
        <f t="shared" si="43"/>
        <v>0</v>
      </c>
      <c r="K63" s="8">
        <f t="shared" si="43"/>
        <v>0</v>
      </c>
      <c r="L63" s="137"/>
      <c r="M63" s="124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s="6" customFormat="1" ht="73.5" customHeight="1" x14ac:dyDescent="0.2">
      <c r="A64" s="167"/>
      <c r="B64" s="136"/>
      <c r="C64" s="137"/>
      <c r="D64" s="9" t="s">
        <v>1</v>
      </c>
      <c r="E64" s="8">
        <f t="shared" ref="E64:K64" si="44">E69+E74+E79+E84+E89+E94+E99+E109</f>
        <v>50</v>
      </c>
      <c r="F64" s="8">
        <f t="shared" si="44"/>
        <v>254.8</v>
      </c>
      <c r="G64" s="8">
        <f t="shared" si="44"/>
        <v>25</v>
      </c>
      <c r="H64" s="8">
        <f t="shared" si="44"/>
        <v>19.8</v>
      </c>
      <c r="I64" s="8">
        <f t="shared" si="44"/>
        <v>50</v>
      </c>
      <c r="J64" s="8">
        <f t="shared" si="44"/>
        <v>80</v>
      </c>
      <c r="K64" s="8">
        <f t="shared" si="44"/>
        <v>80</v>
      </c>
      <c r="L64" s="137"/>
      <c r="M64" s="124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s="6" customFormat="1" ht="31.5" customHeight="1" x14ac:dyDescent="0.2">
      <c r="A65" s="167"/>
      <c r="B65" s="136"/>
      <c r="C65" s="137"/>
      <c r="D65" s="9" t="s">
        <v>0</v>
      </c>
      <c r="E65" s="8">
        <f t="shared" ref="E65:K65" si="45">E70+E75+E80+E85+E90+E95+E100</f>
        <v>0</v>
      </c>
      <c r="F65" s="8">
        <f t="shared" si="45"/>
        <v>0</v>
      </c>
      <c r="G65" s="8">
        <f t="shared" si="45"/>
        <v>0</v>
      </c>
      <c r="H65" s="8">
        <f t="shared" si="45"/>
        <v>0</v>
      </c>
      <c r="I65" s="8">
        <f t="shared" si="45"/>
        <v>0</v>
      </c>
      <c r="J65" s="8">
        <f t="shared" si="45"/>
        <v>0</v>
      </c>
      <c r="K65" s="8">
        <f t="shared" si="45"/>
        <v>0</v>
      </c>
      <c r="L65" s="137"/>
      <c r="M65" s="125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s="6" customFormat="1" ht="30.75" customHeight="1" x14ac:dyDescent="0.2">
      <c r="A66" s="168" t="s">
        <v>32</v>
      </c>
      <c r="B66" s="136" t="s">
        <v>201</v>
      </c>
      <c r="C66" s="137" t="s">
        <v>73</v>
      </c>
      <c r="D66" s="9" t="s">
        <v>4</v>
      </c>
      <c r="E66" s="8">
        <v>0</v>
      </c>
      <c r="F66" s="8">
        <f t="shared" ref="F66" si="46">F67+F68+F69+F70</f>
        <v>0</v>
      </c>
      <c r="G66" s="8">
        <f t="shared" ref="G66" si="47">G67+G68+G69+G70</f>
        <v>0</v>
      </c>
      <c r="H66" s="8">
        <f t="shared" ref="H66" si="48">H67+H68+H69+H70</f>
        <v>0</v>
      </c>
      <c r="I66" s="8">
        <f t="shared" ref="I66" si="49">I67+I68+I69+I70</f>
        <v>0</v>
      </c>
      <c r="J66" s="8">
        <f t="shared" ref="J66" si="50">J67+J68+J69+J70</f>
        <v>0</v>
      </c>
      <c r="K66" s="8">
        <f t="shared" ref="K66" si="51">K67+K68+K69+K70</f>
        <v>0</v>
      </c>
      <c r="L66" s="137" t="s">
        <v>96</v>
      </c>
      <c r="M66" s="13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s="6" customFormat="1" ht="55.5" customHeight="1" x14ac:dyDescent="0.2">
      <c r="A67" s="169"/>
      <c r="B67" s="136"/>
      <c r="C67" s="137"/>
      <c r="D67" s="9" t="s">
        <v>3</v>
      </c>
      <c r="E67" s="8">
        <v>0</v>
      </c>
      <c r="F67" s="8">
        <f t="shared" ref="F67:F70" si="52">G67+H67+I67+J67+K67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37"/>
      <c r="M67" s="13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s="6" customFormat="1" ht="72.75" customHeight="1" x14ac:dyDescent="0.2">
      <c r="A68" s="169"/>
      <c r="B68" s="136"/>
      <c r="C68" s="137"/>
      <c r="D68" s="9" t="s">
        <v>2</v>
      </c>
      <c r="E68" s="8">
        <v>0</v>
      </c>
      <c r="F68" s="8">
        <f t="shared" si="52"/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137"/>
      <c r="M68" s="13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s="6" customFormat="1" ht="90" customHeight="1" x14ac:dyDescent="0.2">
      <c r="A69" s="169"/>
      <c r="B69" s="136"/>
      <c r="C69" s="137"/>
      <c r="D69" s="9" t="s">
        <v>1</v>
      </c>
      <c r="E69" s="8">
        <v>25</v>
      </c>
      <c r="F69" s="8">
        <f t="shared" si="52"/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137"/>
      <c r="M69" s="13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s="6" customFormat="1" ht="96.75" customHeight="1" x14ac:dyDescent="0.2">
      <c r="A70" s="170"/>
      <c r="B70" s="136"/>
      <c r="C70" s="137"/>
      <c r="D70" s="9" t="s">
        <v>0</v>
      </c>
      <c r="E70" s="8">
        <v>0</v>
      </c>
      <c r="F70" s="8">
        <f t="shared" si="52"/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137"/>
      <c r="M70" s="13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s="6" customFormat="1" ht="38.25" customHeight="1" x14ac:dyDescent="0.2">
      <c r="A71" s="167" t="s">
        <v>168</v>
      </c>
      <c r="B71" s="136" t="s">
        <v>203</v>
      </c>
      <c r="C71" s="137" t="s">
        <v>73</v>
      </c>
      <c r="D71" s="9" t="s">
        <v>4</v>
      </c>
      <c r="E71" s="8">
        <f t="shared" ref="E71" si="53">SUM(E72:E75)</f>
        <v>0</v>
      </c>
      <c r="F71" s="8">
        <f t="shared" ref="F71" si="54">F72+F73+F74+F75</f>
        <v>0</v>
      </c>
      <c r="G71" s="8">
        <f t="shared" ref="G71" si="55">G72+G73+G74+G75</f>
        <v>0</v>
      </c>
      <c r="H71" s="8">
        <f t="shared" ref="H71" si="56">H72+H73+H74+H75</f>
        <v>0</v>
      </c>
      <c r="I71" s="8">
        <f t="shared" ref="I71" si="57">I72+I73+I74+I75</f>
        <v>0</v>
      </c>
      <c r="J71" s="8">
        <f t="shared" ref="J71" si="58">J72+J73+J74+J75</f>
        <v>0</v>
      </c>
      <c r="K71" s="8">
        <f t="shared" ref="K71" si="59">K72+K73+K74+K75</f>
        <v>0</v>
      </c>
      <c r="L71" s="137" t="s">
        <v>97</v>
      </c>
      <c r="M71" s="12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s="6" customFormat="1" ht="57.75" customHeight="1" x14ac:dyDescent="0.2">
      <c r="A72" s="167"/>
      <c r="B72" s="136"/>
      <c r="C72" s="137"/>
      <c r="D72" s="9" t="s">
        <v>3</v>
      </c>
      <c r="E72" s="8">
        <v>0</v>
      </c>
      <c r="F72" s="8">
        <f t="shared" ref="F72:F75" si="60">G72+H72+I72+J72+K72</f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137"/>
      <c r="M72" s="124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s="6" customFormat="1" ht="67.150000000000006" customHeight="1" x14ac:dyDescent="0.2">
      <c r="A73" s="167"/>
      <c r="B73" s="136"/>
      <c r="C73" s="137"/>
      <c r="D73" s="9" t="s">
        <v>2</v>
      </c>
      <c r="E73" s="8">
        <v>0</v>
      </c>
      <c r="F73" s="8">
        <f t="shared" si="60"/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137"/>
      <c r="M73" s="124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s="6" customFormat="1" ht="79.900000000000006" customHeight="1" x14ac:dyDescent="0.2">
      <c r="A74" s="167"/>
      <c r="B74" s="136"/>
      <c r="C74" s="137"/>
      <c r="D74" s="9" t="s">
        <v>1</v>
      </c>
      <c r="E74" s="8">
        <v>0</v>
      </c>
      <c r="F74" s="8">
        <f t="shared" si="60"/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137"/>
      <c r="M74" s="124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s="6" customFormat="1" ht="62.25" customHeight="1" x14ac:dyDescent="0.2">
      <c r="A75" s="167"/>
      <c r="B75" s="136"/>
      <c r="C75" s="137"/>
      <c r="D75" s="9" t="s">
        <v>0</v>
      </c>
      <c r="E75" s="8">
        <v>0</v>
      </c>
      <c r="F75" s="8">
        <f t="shared" si="60"/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137"/>
      <c r="M75" s="125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s="6" customFormat="1" ht="19.5" customHeight="1" x14ac:dyDescent="0.2">
      <c r="A76" s="168" t="s">
        <v>169</v>
      </c>
      <c r="B76" s="193" t="s">
        <v>204</v>
      </c>
      <c r="C76" s="126" t="s">
        <v>73</v>
      </c>
      <c r="D76" s="9" t="s">
        <v>4</v>
      </c>
      <c r="E76" s="8">
        <f t="shared" ref="E76" si="61">SUM(E77:E80)</f>
        <v>25</v>
      </c>
      <c r="F76" s="8">
        <f t="shared" ref="F76:K76" si="62">F77+F78+F79+F80</f>
        <v>119.8</v>
      </c>
      <c r="G76" s="8">
        <f t="shared" si="62"/>
        <v>25</v>
      </c>
      <c r="H76" s="8">
        <f t="shared" si="62"/>
        <v>19.8</v>
      </c>
      <c r="I76" s="8">
        <f t="shared" si="62"/>
        <v>25</v>
      </c>
      <c r="J76" s="8">
        <f t="shared" si="62"/>
        <v>25</v>
      </c>
      <c r="K76" s="8">
        <f t="shared" si="62"/>
        <v>25</v>
      </c>
      <c r="L76" s="126" t="s">
        <v>95</v>
      </c>
      <c r="M76" s="12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s="6" customFormat="1" ht="45" customHeight="1" x14ac:dyDescent="0.2">
      <c r="A77" s="169"/>
      <c r="B77" s="205"/>
      <c r="C77" s="127"/>
      <c r="D77" s="9" t="s">
        <v>3</v>
      </c>
      <c r="E77" s="8">
        <v>0</v>
      </c>
      <c r="F77" s="8">
        <f t="shared" ref="F77:F80" si="63">G77+H77+I77+J77+K77</f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127"/>
      <c r="M77" s="12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s="6" customFormat="1" ht="59.25" customHeight="1" x14ac:dyDescent="0.2">
      <c r="A78" s="169"/>
      <c r="B78" s="205"/>
      <c r="C78" s="127"/>
      <c r="D78" s="9" t="s">
        <v>2</v>
      </c>
      <c r="E78" s="8">
        <v>0</v>
      </c>
      <c r="F78" s="8">
        <f t="shared" si="63"/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127"/>
      <c r="M78" s="12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s="6" customFormat="1" ht="78" customHeight="1" x14ac:dyDescent="0.2">
      <c r="A79" s="169"/>
      <c r="B79" s="205"/>
      <c r="C79" s="127"/>
      <c r="D79" s="9" t="s">
        <v>1</v>
      </c>
      <c r="E79" s="8">
        <v>25</v>
      </c>
      <c r="F79" s="8">
        <f t="shared" si="63"/>
        <v>119.8</v>
      </c>
      <c r="G79" s="8">
        <v>25</v>
      </c>
      <c r="H79" s="8">
        <v>19.8</v>
      </c>
      <c r="I79" s="8">
        <v>25</v>
      </c>
      <c r="J79" s="8">
        <v>25</v>
      </c>
      <c r="K79" s="8">
        <v>25</v>
      </c>
      <c r="L79" s="127"/>
      <c r="M79" s="12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s="6" customFormat="1" ht="36.75" customHeight="1" x14ac:dyDescent="0.2">
      <c r="A80" s="170"/>
      <c r="B80" s="206"/>
      <c r="C80" s="128"/>
      <c r="D80" s="9" t="s">
        <v>0</v>
      </c>
      <c r="E80" s="8">
        <v>0</v>
      </c>
      <c r="F80" s="8">
        <f t="shared" si="63"/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128"/>
      <c r="M80" s="128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s="6" customFormat="1" ht="16.5" customHeight="1" x14ac:dyDescent="0.2">
      <c r="A81" s="167" t="s">
        <v>170</v>
      </c>
      <c r="B81" s="123" t="s">
        <v>205</v>
      </c>
      <c r="C81" s="137" t="s">
        <v>73</v>
      </c>
      <c r="D81" s="9" t="s">
        <v>4</v>
      </c>
      <c r="E81" s="8">
        <f t="shared" ref="E81" si="64">SUM(E82:E85)</f>
        <v>0</v>
      </c>
      <c r="F81" s="8">
        <f t="shared" ref="F81" si="65">F82+F83+F84+F85</f>
        <v>75</v>
      </c>
      <c r="G81" s="8">
        <f t="shared" ref="G81" si="66">G82+G83+G84+G85</f>
        <v>0</v>
      </c>
      <c r="H81" s="8">
        <f t="shared" ref="H81" si="67">H82+H83+H84+H85</f>
        <v>0</v>
      </c>
      <c r="I81" s="8">
        <f t="shared" ref="I81" si="68">I82+I83+I84+I85</f>
        <v>25</v>
      </c>
      <c r="J81" s="8">
        <f t="shared" ref="J81" si="69">J82+J83+J84+J85</f>
        <v>25</v>
      </c>
      <c r="K81" s="8">
        <f t="shared" ref="K81" si="70">K82+K83+K84+K85</f>
        <v>25</v>
      </c>
      <c r="L81" s="137" t="s">
        <v>153</v>
      </c>
      <c r="M81" s="126" t="s">
        <v>9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s="6" customFormat="1" ht="45.75" customHeight="1" x14ac:dyDescent="0.2">
      <c r="A82" s="167"/>
      <c r="B82" s="124"/>
      <c r="C82" s="137"/>
      <c r="D82" s="9" t="s">
        <v>3</v>
      </c>
      <c r="E82" s="8">
        <v>0</v>
      </c>
      <c r="F82" s="8">
        <f t="shared" ref="F82:F85" si="71">G82+H82+I82+J82+K82</f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137"/>
      <c r="M82" s="12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s="6" customFormat="1" ht="59.25" customHeight="1" x14ac:dyDescent="0.2">
      <c r="A83" s="167"/>
      <c r="B83" s="124"/>
      <c r="C83" s="137"/>
      <c r="D83" s="9" t="s">
        <v>2</v>
      </c>
      <c r="E83" s="8">
        <v>0</v>
      </c>
      <c r="F83" s="8">
        <f t="shared" si="71"/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137"/>
      <c r="M83" s="12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s="6" customFormat="1" ht="76.5" customHeight="1" x14ac:dyDescent="0.2">
      <c r="A84" s="167"/>
      <c r="B84" s="124"/>
      <c r="C84" s="137"/>
      <c r="D84" s="9" t="s">
        <v>1</v>
      </c>
      <c r="E84" s="8">
        <v>0</v>
      </c>
      <c r="F84" s="8">
        <f t="shared" si="71"/>
        <v>75</v>
      </c>
      <c r="G84" s="8">
        <v>0</v>
      </c>
      <c r="H84" s="8">
        <v>0</v>
      </c>
      <c r="I84" s="8">
        <v>25</v>
      </c>
      <c r="J84" s="8">
        <v>25</v>
      </c>
      <c r="K84" s="8">
        <v>25</v>
      </c>
      <c r="L84" s="137"/>
      <c r="M84" s="12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s="6" customFormat="1" ht="36.75" customHeight="1" x14ac:dyDescent="0.2">
      <c r="A85" s="167"/>
      <c r="B85" s="125"/>
      <c r="C85" s="137"/>
      <c r="D85" s="9" t="s">
        <v>0</v>
      </c>
      <c r="E85" s="8">
        <v>0</v>
      </c>
      <c r="F85" s="8">
        <f t="shared" si="71"/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137"/>
      <c r="M85" s="128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s="6" customFormat="1" ht="24.75" customHeight="1" x14ac:dyDescent="0.2">
      <c r="A86" s="167" t="s">
        <v>171</v>
      </c>
      <c r="B86" s="123" t="s">
        <v>206</v>
      </c>
      <c r="C86" s="137" t="s">
        <v>73</v>
      </c>
      <c r="D86" s="9" t="s">
        <v>4</v>
      </c>
      <c r="E86" s="8">
        <f t="shared" ref="E86" si="72">SUM(E87:E90)</f>
        <v>0</v>
      </c>
      <c r="F86" s="8">
        <f t="shared" ref="F86" si="73">F87+F88+F89+F90</f>
        <v>20</v>
      </c>
      <c r="G86" s="8">
        <f t="shared" ref="G86" si="74">G87+G88+G89+G90</f>
        <v>0</v>
      </c>
      <c r="H86" s="8">
        <f t="shared" ref="H86" si="75">H87+H88+H89+H90</f>
        <v>0</v>
      </c>
      <c r="I86" s="8">
        <f t="shared" ref="I86" si="76">I87+I88+I89+I90</f>
        <v>0</v>
      </c>
      <c r="J86" s="8">
        <f t="shared" ref="J86" si="77">J87+J88+J89+J90</f>
        <v>10</v>
      </c>
      <c r="K86" s="8">
        <f t="shared" ref="K86" si="78">K87+K88+K89+K90</f>
        <v>10</v>
      </c>
      <c r="L86" s="126" t="s">
        <v>153</v>
      </c>
      <c r="M86" s="12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s="6" customFormat="1" ht="46.5" customHeight="1" x14ac:dyDescent="0.2">
      <c r="A87" s="167"/>
      <c r="B87" s="124"/>
      <c r="C87" s="137"/>
      <c r="D87" s="9" t="s">
        <v>3</v>
      </c>
      <c r="E87" s="8">
        <v>0</v>
      </c>
      <c r="F87" s="8">
        <f t="shared" ref="F87:F90" si="79">G87+H87+I87+J87+K87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27"/>
      <c r="M87" s="12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s="6" customFormat="1" ht="67.5" customHeight="1" x14ac:dyDescent="0.2">
      <c r="A88" s="167"/>
      <c r="B88" s="124"/>
      <c r="C88" s="137"/>
      <c r="D88" s="9" t="s">
        <v>2</v>
      </c>
      <c r="E88" s="8">
        <v>0</v>
      </c>
      <c r="F88" s="8">
        <f t="shared" si="79"/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127"/>
      <c r="M88" s="12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s="6" customFormat="1" ht="77.25" customHeight="1" x14ac:dyDescent="0.2">
      <c r="A89" s="167"/>
      <c r="B89" s="124"/>
      <c r="C89" s="137"/>
      <c r="D89" s="9" t="s">
        <v>1</v>
      </c>
      <c r="E89" s="8">
        <v>0</v>
      </c>
      <c r="F89" s="8">
        <f t="shared" si="79"/>
        <v>20</v>
      </c>
      <c r="G89" s="8">
        <v>0</v>
      </c>
      <c r="H89" s="8">
        <v>0</v>
      </c>
      <c r="I89" s="8">
        <v>0</v>
      </c>
      <c r="J89" s="8">
        <v>10</v>
      </c>
      <c r="K89" s="8">
        <v>10</v>
      </c>
      <c r="L89" s="127"/>
      <c r="M89" s="12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s="6" customFormat="1" ht="38.25" customHeight="1" x14ac:dyDescent="0.2">
      <c r="A90" s="167"/>
      <c r="B90" s="125"/>
      <c r="C90" s="137"/>
      <c r="D90" s="9" t="s">
        <v>0</v>
      </c>
      <c r="E90" s="8">
        <v>0</v>
      </c>
      <c r="F90" s="8">
        <f t="shared" si="79"/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128"/>
      <c r="M90" s="128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s="7" customFormat="1" ht="24" customHeight="1" x14ac:dyDescent="0.2">
      <c r="A91" s="168" t="s">
        <v>172</v>
      </c>
      <c r="B91" s="123" t="s">
        <v>207</v>
      </c>
      <c r="C91" s="126" t="s">
        <v>73</v>
      </c>
      <c r="D91" s="9" t="s">
        <v>4</v>
      </c>
      <c r="E91" s="8">
        <f t="shared" ref="E91" si="80">SUM(E92:E95)</f>
        <v>0</v>
      </c>
      <c r="F91" s="8">
        <f t="shared" ref="F91:K91" si="81">F92+F93+F94+F95</f>
        <v>40</v>
      </c>
      <c r="G91" s="8">
        <f t="shared" si="81"/>
        <v>0</v>
      </c>
      <c r="H91" s="8">
        <f t="shared" si="81"/>
        <v>0</v>
      </c>
      <c r="I91" s="8">
        <f t="shared" si="81"/>
        <v>0</v>
      </c>
      <c r="J91" s="8">
        <f t="shared" si="81"/>
        <v>20</v>
      </c>
      <c r="K91" s="8">
        <f t="shared" si="81"/>
        <v>20</v>
      </c>
      <c r="L91" s="126" t="s">
        <v>152</v>
      </c>
      <c r="M91" s="126"/>
    </row>
    <row r="92" spans="1:28" s="7" customFormat="1" ht="48.75" customHeight="1" x14ac:dyDescent="0.2">
      <c r="A92" s="169"/>
      <c r="B92" s="124"/>
      <c r="C92" s="127"/>
      <c r="D92" s="9" t="s">
        <v>3</v>
      </c>
      <c r="E92" s="8">
        <v>0</v>
      </c>
      <c r="F92" s="8">
        <f t="shared" ref="F92:F95" si="82">G92+H92+I92+J92+K92</f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127"/>
      <c r="M92" s="127"/>
    </row>
    <row r="93" spans="1:28" s="7" customFormat="1" ht="61.5" customHeight="1" x14ac:dyDescent="0.2">
      <c r="A93" s="169"/>
      <c r="B93" s="124"/>
      <c r="C93" s="127"/>
      <c r="D93" s="9" t="s">
        <v>2</v>
      </c>
      <c r="E93" s="8">
        <v>0</v>
      </c>
      <c r="F93" s="8">
        <f t="shared" si="82"/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127"/>
      <c r="M93" s="127"/>
    </row>
    <row r="94" spans="1:28" s="7" customFormat="1" ht="78.75" customHeight="1" x14ac:dyDescent="0.2">
      <c r="A94" s="169"/>
      <c r="B94" s="124"/>
      <c r="C94" s="127"/>
      <c r="D94" s="9" t="s">
        <v>1</v>
      </c>
      <c r="E94" s="8">
        <v>0</v>
      </c>
      <c r="F94" s="8">
        <f t="shared" si="82"/>
        <v>40</v>
      </c>
      <c r="G94" s="8">
        <v>0</v>
      </c>
      <c r="H94" s="8">
        <v>0</v>
      </c>
      <c r="I94" s="8">
        <v>0</v>
      </c>
      <c r="J94" s="8">
        <v>20</v>
      </c>
      <c r="K94" s="8">
        <v>20</v>
      </c>
      <c r="L94" s="127"/>
      <c r="M94" s="127"/>
    </row>
    <row r="95" spans="1:28" s="7" customFormat="1" ht="34.5" customHeight="1" x14ac:dyDescent="0.2">
      <c r="A95" s="170"/>
      <c r="B95" s="125"/>
      <c r="C95" s="128"/>
      <c r="D95" s="9" t="s">
        <v>0</v>
      </c>
      <c r="E95" s="8">
        <v>0</v>
      </c>
      <c r="F95" s="8">
        <f t="shared" si="82"/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128"/>
      <c r="M95" s="127"/>
    </row>
    <row r="96" spans="1:28" s="7" customFormat="1" ht="26.25" customHeight="1" x14ac:dyDescent="0.2">
      <c r="A96" s="168" t="s">
        <v>173</v>
      </c>
      <c r="B96" s="123" t="s">
        <v>208</v>
      </c>
      <c r="C96" s="126" t="s">
        <v>73</v>
      </c>
      <c r="D96" s="9" t="s">
        <v>4</v>
      </c>
      <c r="E96" s="8">
        <f>SUM(E97:E100)</f>
        <v>0</v>
      </c>
      <c r="F96" s="8">
        <f t="shared" ref="F96:K96" si="83">F97+F98+F99+F100</f>
        <v>0</v>
      </c>
      <c r="G96" s="8">
        <f t="shared" si="83"/>
        <v>0</v>
      </c>
      <c r="H96" s="8">
        <f t="shared" si="83"/>
        <v>0</v>
      </c>
      <c r="I96" s="8">
        <f t="shared" si="83"/>
        <v>0</v>
      </c>
      <c r="J96" s="8">
        <f t="shared" si="83"/>
        <v>0</v>
      </c>
      <c r="K96" s="8">
        <f t="shared" si="83"/>
        <v>0</v>
      </c>
      <c r="L96" s="126" t="s">
        <v>151</v>
      </c>
      <c r="M96" s="127"/>
    </row>
    <row r="97" spans="1:13" s="7" customFormat="1" ht="44.25" customHeight="1" x14ac:dyDescent="0.2">
      <c r="A97" s="169"/>
      <c r="B97" s="124"/>
      <c r="C97" s="127"/>
      <c r="D97" s="9" t="s">
        <v>3</v>
      </c>
      <c r="E97" s="8">
        <v>0</v>
      </c>
      <c r="F97" s="8">
        <f t="shared" ref="F97:F100" si="84">G97+H97+I97+J97+K97</f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127"/>
      <c r="M97" s="127"/>
    </row>
    <row r="98" spans="1:13" s="7" customFormat="1" ht="65.25" customHeight="1" x14ac:dyDescent="0.2">
      <c r="A98" s="169"/>
      <c r="B98" s="124"/>
      <c r="C98" s="127"/>
      <c r="D98" s="9" t="s">
        <v>2</v>
      </c>
      <c r="E98" s="8">
        <v>0</v>
      </c>
      <c r="F98" s="8">
        <f t="shared" si="84"/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127"/>
      <c r="M98" s="127"/>
    </row>
    <row r="99" spans="1:13" s="7" customFormat="1" ht="75.75" customHeight="1" x14ac:dyDescent="0.2">
      <c r="A99" s="169"/>
      <c r="B99" s="124"/>
      <c r="C99" s="127"/>
      <c r="D99" s="9" t="s">
        <v>1</v>
      </c>
      <c r="E99" s="8">
        <v>0</v>
      </c>
      <c r="F99" s="8">
        <f t="shared" si="84"/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127"/>
      <c r="M99" s="127"/>
    </row>
    <row r="100" spans="1:13" s="7" customFormat="1" ht="33.75" customHeight="1" x14ac:dyDescent="0.2">
      <c r="A100" s="170"/>
      <c r="B100" s="125"/>
      <c r="C100" s="128"/>
      <c r="D100" s="9" t="s">
        <v>0</v>
      </c>
      <c r="E100" s="8">
        <v>0</v>
      </c>
      <c r="F100" s="8">
        <f t="shared" si="84"/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128"/>
      <c r="M100" s="128"/>
    </row>
    <row r="101" spans="1:13" s="7" customFormat="1" ht="24" customHeight="1" x14ac:dyDescent="0.2">
      <c r="A101" s="168" t="s">
        <v>442</v>
      </c>
      <c r="B101" s="123" t="s">
        <v>447</v>
      </c>
      <c r="C101" s="126" t="s">
        <v>73</v>
      </c>
      <c r="D101" s="9" t="s">
        <v>4</v>
      </c>
      <c r="E101" s="8">
        <f>SUM(E102:E105)</f>
        <v>0</v>
      </c>
      <c r="F101" s="8">
        <f t="shared" ref="F101:K101" si="85">F102+F103+F104+F105</f>
        <v>0</v>
      </c>
      <c r="G101" s="8">
        <f t="shared" si="85"/>
        <v>0</v>
      </c>
      <c r="H101" s="8">
        <f t="shared" si="85"/>
        <v>0</v>
      </c>
      <c r="I101" s="8">
        <f t="shared" si="85"/>
        <v>0</v>
      </c>
      <c r="J101" s="8">
        <f t="shared" si="85"/>
        <v>0</v>
      </c>
      <c r="K101" s="8">
        <f t="shared" si="85"/>
        <v>0</v>
      </c>
      <c r="L101" s="126" t="s">
        <v>151</v>
      </c>
      <c r="M101" s="107"/>
    </row>
    <row r="102" spans="1:13" s="7" customFormat="1" ht="44.25" customHeight="1" x14ac:dyDescent="0.2">
      <c r="A102" s="169"/>
      <c r="B102" s="124"/>
      <c r="C102" s="127"/>
      <c r="D102" s="9" t="s">
        <v>3</v>
      </c>
      <c r="E102" s="8">
        <v>0</v>
      </c>
      <c r="F102" s="8">
        <f t="shared" ref="F102:F105" si="86">G102+H102+I102+J102+K102</f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127"/>
      <c r="M102" s="107"/>
    </row>
    <row r="103" spans="1:13" s="7" customFormat="1" ht="66" customHeight="1" x14ac:dyDescent="0.2">
      <c r="A103" s="169"/>
      <c r="B103" s="124"/>
      <c r="C103" s="127"/>
      <c r="D103" s="9" t="s">
        <v>2</v>
      </c>
      <c r="E103" s="8">
        <v>0</v>
      </c>
      <c r="F103" s="8">
        <f t="shared" si="86"/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127"/>
      <c r="M103" s="107"/>
    </row>
    <row r="104" spans="1:13" s="7" customFormat="1" ht="78" customHeight="1" x14ac:dyDescent="0.2">
      <c r="A104" s="169"/>
      <c r="B104" s="124"/>
      <c r="C104" s="127"/>
      <c r="D104" s="9" t="s">
        <v>1</v>
      </c>
      <c r="E104" s="8">
        <v>0</v>
      </c>
      <c r="F104" s="8">
        <f t="shared" si="86"/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127"/>
      <c r="M104" s="107"/>
    </row>
    <row r="105" spans="1:13" s="7" customFormat="1" ht="33.75" customHeight="1" x14ac:dyDescent="0.2">
      <c r="A105" s="170"/>
      <c r="B105" s="125"/>
      <c r="C105" s="128"/>
      <c r="D105" s="9" t="s">
        <v>0</v>
      </c>
      <c r="E105" s="8">
        <v>0</v>
      </c>
      <c r="F105" s="8">
        <f t="shared" si="86"/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128"/>
      <c r="M105" s="107"/>
    </row>
    <row r="106" spans="1:13" s="7" customFormat="1" ht="33.75" customHeight="1" x14ac:dyDescent="0.2">
      <c r="A106" s="168" t="s">
        <v>446</v>
      </c>
      <c r="B106" s="123" t="s">
        <v>445</v>
      </c>
      <c r="C106" s="126" t="s">
        <v>73</v>
      </c>
      <c r="D106" s="9" t="s">
        <v>4</v>
      </c>
      <c r="E106" s="8">
        <f>SUM(E107:E110)</f>
        <v>0</v>
      </c>
      <c r="F106" s="8">
        <f t="shared" ref="F106:K106" si="87">SUM(F107:F110)</f>
        <v>0</v>
      </c>
      <c r="G106" s="8">
        <f t="shared" si="87"/>
        <v>0</v>
      </c>
      <c r="H106" s="8">
        <f t="shared" si="87"/>
        <v>0</v>
      </c>
      <c r="I106" s="8">
        <f t="shared" si="87"/>
        <v>0</v>
      </c>
      <c r="J106" s="8">
        <f t="shared" si="87"/>
        <v>0</v>
      </c>
      <c r="K106" s="8">
        <f t="shared" si="87"/>
        <v>0</v>
      </c>
      <c r="L106" s="126" t="s">
        <v>443</v>
      </c>
      <c r="M106" s="107"/>
    </row>
    <row r="107" spans="1:13" s="7" customFormat="1" ht="43.5" customHeight="1" x14ac:dyDescent="0.2">
      <c r="A107" s="169"/>
      <c r="B107" s="124"/>
      <c r="C107" s="127"/>
      <c r="D107" s="9" t="s">
        <v>3</v>
      </c>
      <c r="E107" s="8">
        <v>0</v>
      </c>
      <c r="F107" s="8">
        <f t="shared" ref="F107:F109" si="88">G107+H107+I107+J107+K107</f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127"/>
      <c r="M107" s="107"/>
    </row>
    <row r="108" spans="1:13" s="7" customFormat="1" ht="63.75" customHeight="1" x14ac:dyDescent="0.2">
      <c r="A108" s="169"/>
      <c r="B108" s="124"/>
      <c r="C108" s="127"/>
      <c r="D108" s="9" t="s">
        <v>2</v>
      </c>
      <c r="E108" s="8">
        <v>0</v>
      </c>
      <c r="F108" s="8">
        <f t="shared" si="88"/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127"/>
      <c r="M108" s="107"/>
    </row>
    <row r="109" spans="1:13" s="7" customFormat="1" ht="71.25" customHeight="1" x14ac:dyDescent="0.2">
      <c r="A109" s="169"/>
      <c r="B109" s="124"/>
      <c r="C109" s="127"/>
      <c r="D109" s="9" t="s">
        <v>1</v>
      </c>
      <c r="E109" s="8">
        <v>0</v>
      </c>
      <c r="F109" s="8">
        <f t="shared" si="88"/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127"/>
      <c r="M109" s="107"/>
    </row>
    <row r="110" spans="1:13" s="7" customFormat="1" ht="60.75" customHeight="1" x14ac:dyDescent="0.2">
      <c r="A110" s="170"/>
      <c r="B110" s="125"/>
      <c r="C110" s="128"/>
      <c r="D110" s="9" t="s">
        <v>0</v>
      </c>
      <c r="E110" s="8">
        <v>0</v>
      </c>
      <c r="F110" s="8">
        <f t="shared" ref="F110" si="89">G110+H110+I110+J110+K110</f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128"/>
      <c r="M110" s="107"/>
    </row>
    <row r="111" spans="1:13" ht="15" x14ac:dyDescent="0.2">
      <c r="A111" s="192" t="s">
        <v>14</v>
      </c>
      <c r="B111" s="193" t="s">
        <v>209</v>
      </c>
      <c r="C111" s="137" t="s">
        <v>73</v>
      </c>
      <c r="D111" s="9" t="s">
        <v>4</v>
      </c>
      <c r="E111" s="8">
        <f t="shared" ref="E111:F111" si="90">E112+E113+E114+E115</f>
        <v>16736.5</v>
      </c>
      <c r="F111" s="8">
        <f t="shared" si="90"/>
        <v>216539.8</v>
      </c>
      <c r="G111" s="8">
        <f t="shared" ref="G111" si="91">G112+G113+G114+G115</f>
        <v>36476.300000000003</v>
      </c>
      <c r="H111" s="8">
        <f t="shared" ref="H111:K111" si="92">H112+H113+H114+H115</f>
        <v>34782.5</v>
      </c>
      <c r="I111" s="8">
        <f t="shared" si="92"/>
        <v>41227</v>
      </c>
      <c r="J111" s="8">
        <f t="shared" si="92"/>
        <v>52027</v>
      </c>
      <c r="K111" s="8">
        <f t="shared" si="92"/>
        <v>52027</v>
      </c>
      <c r="L111" s="126"/>
      <c r="M111" s="126" t="s">
        <v>353</v>
      </c>
    </row>
    <row r="112" spans="1:13" ht="45" x14ac:dyDescent="0.2">
      <c r="A112" s="192"/>
      <c r="B112" s="124"/>
      <c r="C112" s="137"/>
      <c r="D112" s="9" t="s">
        <v>3</v>
      </c>
      <c r="E112" s="8">
        <f t="shared" ref="E112:F112" si="93">E117+E122+E127+E132</f>
        <v>0</v>
      </c>
      <c r="F112" s="8">
        <f t="shared" si="93"/>
        <v>0</v>
      </c>
      <c r="G112" s="8">
        <f>G117+G122+G127+G132</f>
        <v>0</v>
      </c>
      <c r="H112" s="8">
        <f t="shared" ref="H112:K112" si="94">H117+H122+H127+H132</f>
        <v>0</v>
      </c>
      <c r="I112" s="8">
        <f t="shared" si="94"/>
        <v>0</v>
      </c>
      <c r="J112" s="8">
        <f t="shared" si="94"/>
        <v>0</v>
      </c>
      <c r="K112" s="8">
        <f t="shared" si="94"/>
        <v>0</v>
      </c>
      <c r="L112" s="127"/>
      <c r="M112" s="127"/>
    </row>
    <row r="113" spans="1:13" ht="60" x14ac:dyDescent="0.2">
      <c r="A113" s="192"/>
      <c r="B113" s="124"/>
      <c r="C113" s="137"/>
      <c r="D113" s="9" t="s">
        <v>2</v>
      </c>
      <c r="E113" s="8">
        <f t="shared" ref="E113:F113" si="95">E118+E123+E128+E133</f>
        <v>0</v>
      </c>
      <c r="F113" s="8">
        <f t="shared" si="95"/>
        <v>0</v>
      </c>
      <c r="G113" s="8">
        <f>G118+G123+G128+G133</f>
        <v>0</v>
      </c>
      <c r="H113" s="8">
        <f t="shared" ref="H113:K113" si="96">H118+H123+H128+H133</f>
        <v>0</v>
      </c>
      <c r="I113" s="8">
        <f t="shared" si="96"/>
        <v>0</v>
      </c>
      <c r="J113" s="8">
        <f t="shared" si="96"/>
        <v>0</v>
      </c>
      <c r="K113" s="8">
        <f t="shared" si="96"/>
        <v>0</v>
      </c>
      <c r="L113" s="127"/>
      <c r="M113" s="127"/>
    </row>
    <row r="114" spans="1:13" ht="75" x14ac:dyDescent="0.2">
      <c r="A114" s="192"/>
      <c r="B114" s="124"/>
      <c r="C114" s="137"/>
      <c r="D114" s="9" t="s">
        <v>1</v>
      </c>
      <c r="E114" s="8">
        <f t="shared" ref="E114:F114" si="97">E119+E124+E129+E134</f>
        <v>16736.5</v>
      </c>
      <c r="F114" s="8">
        <f t="shared" si="97"/>
        <v>216539.8</v>
      </c>
      <c r="G114" s="8">
        <f>G119+G124+G129+G134</f>
        <v>36476.300000000003</v>
      </c>
      <c r="H114" s="8">
        <f t="shared" ref="H114:K114" si="98">H119+H124+H129+H134</f>
        <v>34782.5</v>
      </c>
      <c r="I114" s="8">
        <f t="shared" si="98"/>
        <v>41227</v>
      </c>
      <c r="J114" s="8">
        <f t="shared" si="98"/>
        <v>52027</v>
      </c>
      <c r="K114" s="8">
        <f t="shared" si="98"/>
        <v>52027</v>
      </c>
      <c r="L114" s="127"/>
      <c r="M114" s="127"/>
    </row>
    <row r="115" spans="1:13" ht="30" x14ac:dyDescent="0.2">
      <c r="A115" s="192"/>
      <c r="B115" s="125"/>
      <c r="C115" s="137"/>
      <c r="D115" s="9" t="s">
        <v>0</v>
      </c>
      <c r="E115" s="8">
        <f t="shared" ref="E115:F115" si="99">E120+E125+E130+E135</f>
        <v>0</v>
      </c>
      <c r="F115" s="8">
        <f t="shared" si="99"/>
        <v>0</v>
      </c>
      <c r="G115" s="8">
        <f>G120+G125+G130+G135</f>
        <v>0</v>
      </c>
      <c r="H115" s="8">
        <f t="shared" ref="H115:K115" si="100">H120+H125+H130+H135</f>
        <v>0</v>
      </c>
      <c r="I115" s="8">
        <f t="shared" si="100"/>
        <v>0</v>
      </c>
      <c r="J115" s="8">
        <f t="shared" si="100"/>
        <v>0</v>
      </c>
      <c r="K115" s="8">
        <f t="shared" si="100"/>
        <v>0</v>
      </c>
      <c r="L115" s="128"/>
      <c r="M115" s="128"/>
    </row>
    <row r="116" spans="1:13" ht="15" x14ac:dyDescent="0.2">
      <c r="A116" s="192" t="s">
        <v>174</v>
      </c>
      <c r="B116" s="193" t="s">
        <v>210</v>
      </c>
      <c r="C116" s="137" t="s">
        <v>73</v>
      </c>
      <c r="D116" s="9" t="s">
        <v>4</v>
      </c>
      <c r="E116" s="8">
        <f t="shared" ref="E116" si="101">SUM(E117:E120)</f>
        <v>5088.3999999999996</v>
      </c>
      <c r="F116" s="8">
        <f t="shared" ref="F116:K116" si="102">F117+F118+F119+F120</f>
        <v>204777.9</v>
      </c>
      <c r="G116" s="8">
        <f t="shared" si="102"/>
        <v>35714.400000000001</v>
      </c>
      <c r="H116" s="8">
        <f t="shared" si="102"/>
        <v>31782.5</v>
      </c>
      <c r="I116" s="8">
        <f t="shared" si="102"/>
        <v>39227</v>
      </c>
      <c r="J116" s="8">
        <f t="shared" si="102"/>
        <v>49027</v>
      </c>
      <c r="K116" s="8">
        <f t="shared" si="102"/>
        <v>49027</v>
      </c>
      <c r="L116" s="126" t="s">
        <v>98</v>
      </c>
      <c r="M116" s="123"/>
    </row>
    <row r="117" spans="1:13" ht="45" x14ac:dyDescent="0.2">
      <c r="A117" s="192"/>
      <c r="B117" s="124"/>
      <c r="C117" s="137"/>
      <c r="D117" s="9" t="s">
        <v>3</v>
      </c>
      <c r="E117" s="8">
        <v>0</v>
      </c>
      <c r="F117" s="8">
        <f t="shared" ref="F117:F120" si="103">G117+H117+I117+J117+K117</f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127"/>
      <c r="M117" s="124"/>
    </row>
    <row r="118" spans="1:13" ht="60" x14ac:dyDescent="0.2">
      <c r="A118" s="192"/>
      <c r="B118" s="124"/>
      <c r="C118" s="137"/>
      <c r="D118" s="9" t="s">
        <v>2</v>
      </c>
      <c r="E118" s="8">
        <v>0</v>
      </c>
      <c r="F118" s="8">
        <f t="shared" si="103"/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27"/>
      <c r="M118" s="124"/>
    </row>
    <row r="119" spans="1:13" ht="75" x14ac:dyDescent="0.2">
      <c r="A119" s="192"/>
      <c r="B119" s="124"/>
      <c r="C119" s="137"/>
      <c r="D119" s="9" t="s">
        <v>1</v>
      </c>
      <c r="E119" s="8">
        <v>5088.3999999999996</v>
      </c>
      <c r="F119" s="8">
        <f t="shared" si="103"/>
        <v>204777.9</v>
      </c>
      <c r="G119" s="8">
        <v>35714.400000000001</v>
      </c>
      <c r="H119" s="8">
        <v>31782.5</v>
      </c>
      <c r="I119" s="8">
        <v>39227</v>
      </c>
      <c r="J119" s="8">
        <v>49027</v>
      </c>
      <c r="K119" s="8">
        <v>49027</v>
      </c>
      <c r="L119" s="127"/>
      <c r="M119" s="124"/>
    </row>
    <row r="120" spans="1:13" ht="30" x14ac:dyDescent="0.2">
      <c r="A120" s="192"/>
      <c r="B120" s="125"/>
      <c r="C120" s="137"/>
      <c r="D120" s="9" t="s">
        <v>0</v>
      </c>
      <c r="E120" s="8">
        <v>0</v>
      </c>
      <c r="F120" s="8">
        <f t="shared" si="103"/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128"/>
      <c r="M120" s="125"/>
    </row>
    <row r="121" spans="1:13" ht="15" x14ac:dyDescent="0.2">
      <c r="A121" s="192" t="s">
        <v>175</v>
      </c>
      <c r="B121" s="193" t="s">
        <v>211</v>
      </c>
      <c r="C121" s="137" t="s">
        <v>73</v>
      </c>
      <c r="D121" s="9" t="s">
        <v>4</v>
      </c>
      <c r="E121" s="8">
        <f t="shared" ref="E121" si="104">SUM(E122:E125)</f>
        <v>0</v>
      </c>
      <c r="F121" s="8">
        <f t="shared" ref="F121" si="105">F122+F123+F124+F125</f>
        <v>0</v>
      </c>
      <c r="G121" s="8">
        <f t="shared" ref="G121" si="106">G122+G123+G124+G125</f>
        <v>0</v>
      </c>
      <c r="H121" s="8">
        <f t="shared" ref="H121" si="107">H122+H123+H124+H125</f>
        <v>0</v>
      </c>
      <c r="I121" s="8">
        <f t="shared" ref="I121" si="108">I122+I123+I124+I125</f>
        <v>0</v>
      </c>
      <c r="J121" s="8">
        <f t="shared" ref="J121" si="109">J122+J123+J124+J125</f>
        <v>0</v>
      </c>
      <c r="K121" s="8">
        <f t="shared" ref="K121" si="110">K122+K123+K124+K125</f>
        <v>0</v>
      </c>
      <c r="L121" s="126" t="s">
        <v>98</v>
      </c>
      <c r="M121" s="126"/>
    </row>
    <row r="122" spans="1:13" ht="40.9" customHeight="1" x14ac:dyDescent="0.2">
      <c r="A122" s="192"/>
      <c r="B122" s="124"/>
      <c r="C122" s="137"/>
      <c r="D122" s="9" t="s">
        <v>3</v>
      </c>
      <c r="E122" s="8">
        <v>0</v>
      </c>
      <c r="F122" s="8">
        <f t="shared" ref="F122:F125" si="111">G122+H122+I122+J122+K122</f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127"/>
      <c r="M122" s="127"/>
    </row>
    <row r="123" spans="1:13" ht="57.6" customHeight="1" x14ac:dyDescent="0.2">
      <c r="A123" s="192"/>
      <c r="B123" s="124"/>
      <c r="C123" s="137"/>
      <c r="D123" s="9" t="s">
        <v>2</v>
      </c>
      <c r="E123" s="8">
        <v>0</v>
      </c>
      <c r="F123" s="8">
        <f t="shared" si="111"/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127"/>
      <c r="M123" s="127"/>
    </row>
    <row r="124" spans="1:13" ht="68.45" customHeight="1" x14ac:dyDescent="0.2">
      <c r="A124" s="192"/>
      <c r="B124" s="124"/>
      <c r="C124" s="137"/>
      <c r="D124" s="9" t="s">
        <v>1</v>
      </c>
      <c r="E124" s="8">
        <v>0</v>
      </c>
      <c r="F124" s="8">
        <f t="shared" si="111"/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127"/>
      <c r="M124" s="127"/>
    </row>
    <row r="125" spans="1:13" ht="36.75" customHeight="1" x14ac:dyDescent="0.2">
      <c r="A125" s="192"/>
      <c r="B125" s="125"/>
      <c r="C125" s="137"/>
      <c r="D125" s="9" t="s">
        <v>0</v>
      </c>
      <c r="E125" s="8">
        <v>0</v>
      </c>
      <c r="F125" s="8">
        <f t="shared" si="111"/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128"/>
      <c r="M125" s="128"/>
    </row>
    <row r="126" spans="1:13" ht="15" x14ac:dyDescent="0.2">
      <c r="A126" s="192" t="s">
        <v>176</v>
      </c>
      <c r="B126" s="193" t="s">
        <v>212</v>
      </c>
      <c r="C126" s="137" t="s">
        <v>73</v>
      </c>
      <c r="D126" s="9" t="s">
        <v>4</v>
      </c>
      <c r="E126" s="8">
        <f t="shared" ref="E126" si="112">SUM(E127:E130)</f>
        <v>10588.1</v>
      </c>
      <c r="F126" s="8">
        <f t="shared" ref="F126" si="113">F127+F128+F129+F130</f>
        <v>11761.9</v>
      </c>
      <c r="G126" s="8">
        <f t="shared" ref="G126" si="114">G127+G128+G129+G130</f>
        <v>761.9</v>
      </c>
      <c r="H126" s="8">
        <f t="shared" ref="H126" si="115">H127+H128+H129+H130</f>
        <v>3000</v>
      </c>
      <c r="I126" s="8">
        <f t="shared" ref="I126" si="116">I127+I128+I129+I130</f>
        <v>2000</v>
      </c>
      <c r="J126" s="8">
        <f t="shared" ref="J126" si="117">J127+J128+J129+J130</f>
        <v>3000</v>
      </c>
      <c r="K126" s="8">
        <f t="shared" ref="K126" si="118">K127+K128+K129+K130</f>
        <v>3000</v>
      </c>
      <c r="L126" s="126" t="s">
        <v>7</v>
      </c>
      <c r="M126" s="126"/>
    </row>
    <row r="127" spans="1:13" ht="45" x14ac:dyDescent="0.2">
      <c r="A127" s="192"/>
      <c r="B127" s="124"/>
      <c r="C127" s="137"/>
      <c r="D127" s="9" t="s">
        <v>3</v>
      </c>
      <c r="E127" s="8">
        <v>0</v>
      </c>
      <c r="F127" s="8">
        <f t="shared" ref="F127:F130" si="119">G127+H127+I127+J127+K127</f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127"/>
      <c r="M127" s="127"/>
    </row>
    <row r="128" spans="1:13" ht="60" x14ac:dyDescent="0.2">
      <c r="A128" s="192"/>
      <c r="B128" s="124"/>
      <c r="C128" s="137"/>
      <c r="D128" s="9" t="s">
        <v>2</v>
      </c>
      <c r="E128" s="8">
        <v>0</v>
      </c>
      <c r="F128" s="8">
        <f t="shared" si="119"/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127"/>
      <c r="M128" s="127"/>
    </row>
    <row r="129" spans="1:13" ht="75" x14ac:dyDescent="0.2">
      <c r="A129" s="192"/>
      <c r="B129" s="124"/>
      <c r="C129" s="137"/>
      <c r="D129" s="9" t="s">
        <v>1</v>
      </c>
      <c r="E129" s="8">
        <v>10588.1</v>
      </c>
      <c r="F129" s="8">
        <f t="shared" si="119"/>
        <v>11761.9</v>
      </c>
      <c r="G129" s="8">
        <v>761.9</v>
      </c>
      <c r="H129" s="8">
        <v>3000</v>
      </c>
      <c r="I129" s="8">
        <v>2000</v>
      </c>
      <c r="J129" s="8">
        <v>3000</v>
      </c>
      <c r="K129" s="8">
        <v>3000</v>
      </c>
      <c r="L129" s="127"/>
      <c r="M129" s="127"/>
    </row>
    <row r="130" spans="1:13" ht="32.25" customHeight="1" x14ac:dyDescent="0.2">
      <c r="A130" s="192"/>
      <c r="B130" s="125"/>
      <c r="C130" s="137"/>
      <c r="D130" s="9" t="s">
        <v>0</v>
      </c>
      <c r="E130" s="8">
        <v>0</v>
      </c>
      <c r="F130" s="8">
        <f t="shared" si="119"/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128"/>
      <c r="M130" s="128"/>
    </row>
    <row r="131" spans="1:13" ht="15" x14ac:dyDescent="0.2">
      <c r="A131" s="189" t="s">
        <v>177</v>
      </c>
      <c r="B131" s="193" t="s">
        <v>331</v>
      </c>
      <c r="C131" s="137" t="s">
        <v>73</v>
      </c>
      <c r="D131" s="9" t="s">
        <v>4</v>
      </c>
      <c r="E131" s="8">
        <f t="shared" ref="E131" si="120">SUM(E132:E135)</f>
        <v>1060</v>
      </c>
      <c r="F131" s="8">
        <f t="shared" ref="F131" si="121">F132+F133+F134+F135</f>
        <v>0</v>
      </c>
      <c r="G131" s="8">
        <f t="shared" ref="G131" si="122">G132+G133+G134+G135</f>
        <v>0</v>
      </c>
      <c r="H131" s="8">
        <f t="shared" ref="H131" si="123">H132+H133+H134+H135</f>
        <v>0</v>
      </c>
      <c r="I131" s="8">
        <f t="shared" ref="I131" si="124">I132+I133+I134+I135</f>
        <v>0</v>
      </c>
      <c r="J131" s="8">
        <f t="shared" ref="J131" si="125">J132+J133+J134+J135</f>
        <v>0</v>
      </c>
      <c r="K131" s="8">
        <f t="shared" ref="K131" si="126">K132+K133+K134+K135</f>
        <v>0</v>
      </c>
      <c r="L131" s="126" t="s">
        <v>7</v>
      </c>
      <c r="M131" s="126"/>
    </row>
    <row r="132" spans="1:13" ht="45" x14ac:dyDescent="0.2">
      <c r="A132" s="190"/>
      <c r="B132" s="124"/>
      <c r="C132" s="137"/>
      <c r="D132" s="9" t="s">
        <v>3</v>
      </c>
      <c r="E132" s="8">
        <v>0</v>
      </c>
      <c r="F132" s="8">
        <f t="shared" ref="F132:F135" si="127">G132+H132+I132+J132+K132</f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127"/>
      <c r="M132" s="127"/>
    </row>
    <row r="133" spans="1:13" ht="60" x14ac:dyDescent="0.2">
      <c r="A133" s="190"/>
      <c r="B133" s="124"/>
      <c r="C133" s="137"/>
      <c r="D133" s="9" t="s">
        <v>2</v>
      </c>
      <c r="E133" s="8">
        <v>0</v>
      </c>
      <c r="F133" s="8">
        <f t="shared" si="127"/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127"/>
      <c r="M133" s="127"/>
    </row>
    <row r="134" spans="1:13" ht="75" x14ac:dyDescent="0.2">
      <c r="A134" s="190"/>
      <c r="B134" s="124"/>
      <c r="C134" s="137"/>
      <c r="D134" s="9" t="s">
        <v>1</v>
      </c>
      <c r="E134" s="8">
        <v>1060</v>
      </c>
      <c r="F134" s="8">
        <f t="shared" si="127"/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127"/>
      <c r="M134" s="127"/>
    </row>
    <row r="135" spans="1:13" ht="28.5" customHeight="1" x14ac:dyDescent="0.2">
      <c r="A135" s="191"/>
      <c r="B135" s="125"/>
      <c r="C135" s="137"/>
      <c r="D135" s="9" t="s">
        <v>0</v>
      </c>
      <c r="E135" s="8">
        <v>0</v>
      </c>
      <c r="F135" s="8">
        <f t="shared" si="127"/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28"/>
      <c r="M135" s="128"/>
    </row>
    <row r="136" spans="1:13" ht="15" x14ac:dyDescent="0.2">
      <c r="A136" s="189" t="s">
        <v>12</v>
      </c>
      <c r="B136" s="123" t="s">
        <v>214</v>
      </c>
      <c r="C136" s="137" t="s">
        <v>73</v>
      </c>
      <c r="D136" s="9" t="s">
        <v>4</v>
      </c>
      <c r="E136" s="8">
        <f t="shared" ref="E136:F136" si="128">E137+E138+E139+E140</f>
        <v>125</v>
      </c>
      <c r="F136" s="8">
        <f t="shared" si="128"/>
        <v>8358.5</v>
      </c>
      <c r="G136" s="8">
        <f>G137+G138+G139+G140</f>
        <v>50</v>
      </c>
      <c r="H136" s="8">
        <f t="shared" ref="H136:K136" si="129">H137+H138+H139+H140</f>
        <v>2278.5</v>
      </c>
      <c r="I136" s="8">
        <f t="shared" si="129"/>
        <v>1830</v>
      </c>
      <c r="J136" s="8">
        <f t="shared" si="129"/>
        <v>2100</v>
      </c>
      <c r="K136" s="8">
        <f t="shared" si="129"/>
        <v>2100</v>
      </c>
      <c r="L136" s="126"/>
      <c r="M136" s="126" t="s">
        <v>352</v>
      </c>
    </row>
    <row r="137" spans="1:13" ht="45" x14ac:dyDescent="0.2">
      <c r="A137" s="190"/>
      <c r="B137" s="124"/>
      <c r="C137" s="137"/>
      <c r="D137" s="9" t="s">
        <v>3</v>
      </c>
      <c r="E137" s="8">
        <f t="shared" ref="E137:F137" si="130">E142+E147+E152+E157</f>
        <v>0</v>
      </c>
      <c r="F137" s="8">
        <f t="shared" si="130"/>
        <v>0</v>
      </c>
      <c r="G137" s="8">
        <f t="shared" ref="G137:K138" si="131">G142+G147+G152+G157</f>
        <v>0</v>
      </c>
      <c r="H137" s="8">
        <f t="shared" si="131"/>
        <v>0</v>
      </c>
      <c r="I137" s="8">
        <f t="shared" si="131"/>
        <v>0</v>
      </c>
      <c r="J137" s="8">
        <f t="shared" si="131"/>
        <v>0</v>
      </c>
      <c r="K137" s="8">
        <f t="shared" si="131"/>
        <v>0</v>
      </c>
      <c r="L137" s="127"/>
      <c r="M137" s="127"/>
    </row>
    <row r="138" spans="1:13" ht="60" x14ac:dyDescent="0.2">
      <c r="A138" s="190"/>
      <c r="B138" s="124"/>
      <c r="C138" s="137"/>
      <c r="D138" s="9" t="s">
        <v>2</v>
      </c>
      <c r="E138" s="8">
        <f t="shared" ref="E138:F138" si="132">E143+E148+E153+E158</f>
        <v>0</v>
      </c>
      <c r="F138" s="8">
        <f t="shared" si="132"/>
        <v>0</v>
      </c>
      <c r="G138" s="8">
        <f t="shared" si="131"/>
        <v>0</v>
      </c>
      <c r="H138" s="8">
        <f t="shared" si="131"/>
        <v>0</v>
      </c>
      <c r="I138" s="8">
        <f t="shared" si="131"/>
        <v>0</v>
      </c>
      <c r="J138" s="8">
        <f t="shared" si="131"/>
        <v>0</v>
      </c>
      <c r="K138" s="8">
        <f t="shared" si="131"/>
        <v>0</v>
      </c>
      <c r="L138" s="127"/>
      <c r="M138" s="127"/>
    </row>
    <row r="139" spans="1:13" ht="75" x14ac:dyDescent="0.2">
      <c r="A139" s="190"/>
      <c r="B139" s="124"/>
      <c r="C139" s="137"/>
      <c r="D139" s="9" t="s">
        <v>1</v>
      </c>
      <c r="E139" s="8">
        <f t="shared" ref="E139:F139" si="133">E144+E149+E154+E159</f>
        <v>125</v>
      </c>
      <c r="F139" s="8">
        <f t="shared" si="133"/>
        <v>8358.5</v>
      </c>
      <c r="G139" s="8">
        <f>G144+G149+G154+G159</f>
        <v>50</v>
      </c>
      <c r="H139" s="8">
        <f t="shared" ref="H139:K139" si="134">H144+H149+H154+H159</f>
        <v>2278.5</v>
      </c>
      <c r="I139" s="8">
        <f t="shared" si="134"/>
        <v>1830</v>
      </c>
      <c r="J139" s="8">
        <f t="shared" si="134"/>
        <v>2100</v>
      </c>
      <c r="K139" s="8">
        <f t="shared" si="134"/>
        <v>2100</v>
      </c>
      <c r="L139" s="127"/>
      <c r="M139" s="127"/>
    </row>
    <row r="140" spans="1:13" ht="43.9" customHeight="1" x14ac:dyDescent="0.2">
      <c r="A140" s="191"/>
      <c r="B140" s="125"/>
      <c r="C140" s="137"/>
      <c r="D140" s="9" t="s">
        <v>0</v>
      </c>
      <c r="E140" s="8">
        <f t="shared" ref="E140:F140" si="135">E145+E150+E155+E160</f>
        <v>0</v>
      </c>
      <c r="F140" s="8">
        <f t="shared" si="135"/>
        <v>0</v>
      </c>
      <c r="G140" s="8">
        <f>G145+G150+G155+G160</f>
        <v>0</v>
      </c>
      <c r="H140" s="8">
        <f t="shared" ref="H140:K140" si="136">H145+H150+H155+H160</f>
        <v>0</v>
      </c>
      <c r="I140" s="8">
        <f t="shared" si="136"/>
        <v>0</v>
      </c>
      <c r="J140" s="8">
        <f t="shared" si="136"/>
        <v>0</v>
      </c>
      <c r="K140" s="8">
        <f t="shared" si="136"/>
        <v>0</v>
      </c>
      <c r="L140" s="128"/>
      <c r="M140" s="128"/>
    </row>
    <row r="141" spans="1:13" ht="43.9" customHeight="1" x14ac:dyDescent="0.2">
      <c r="A141" s="189" t="s">
        <v>178</v>
      </c>
      <c r="B141" s="123" t="s">
        <v>213</v>
      </c>
      <c r="C141" s="126" t="s">
        <v>73</v>
      </c>
      <c r="D141" s="9" t="s">
        <v>4</v>
      </c>
      <c r="E141" s="8">
        <f t="shared" ref="E141" si="137">SUM(E142:E145)</f>
        <v>100</v>
      </c>
      <c r="F141" s="8">
        <f t="shared" ref="F141:K141" si="138">F142+F143+F144+F145</f>
        <v>6450.6</v>
      </c>
      <c r="G141" s="8">
        <f t="shared" si="138"/>
        <v>0</v>
      </c>
      <c r="H141" s="8">
        <f t="shared" si="138"/>
        <v>1920.6</v>
      </c>
      <c r="I141" s="8">
        <f t="shared" si="138"/>
        <v>1330</v>
      </c>
      <c r="J141" s="8">
        <f t="shared" si="138"/>
        <v>1600</v>
      </c>
      <c r="K141" s="8">
        <f t="shared" si="138"/>
        <v>1600</v>
      </c>
      <c r="L141" s="126" t="s">
        <v>100</v>
      </c>
      <c r="M141" s="107"/>
    </row>
    <row r="142" spans="1:13" ht="43.9" customHeight="1" x14ac:dyDescent="0.2">
      <c r="A142" s="190"/>
      <c r="B142" s="124"/>
      <c r="C142" s="127"/>
      <c r="D142" s="9" t="s">
        <v>3</v>
      </c>
      <c r="E142" s="8">
        <v>0</v>
      </c>
      <c r="F142" s="8">
        <f t="shared" ref="F142:F145" si="139">G142+H142+I142+J142+K142</f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127"/>
      <c r="M142" s="107"/>
    </row>
    <row r="143" spans="1:13" ht="43.9" customHeight="1" x14ac:dyDescent="0.2">
      <c r="A143" s="190"/>
      <c r="B143" s="124"/>
      <c r="C143" s="127"/>
      <c r="D143" s="9" t="s">
        <v>2</v>
      </c>
      <c r="E143" s="8">
        <v>0</v>
      </c>
      <c r="F143" s="8">
        <f t="shared" si="139"/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127"/>
      <c r="M143" s="107"/>
    </row>
    <row r="144" spans="1:13" ht="43.9" customHeight="1" x14ac:dyDescent="0.2">
      <c r="A144" s="190"/>
      <c r="B144" s="124"/>
      <c r="C144" s="127"/>
      <c r="D144" s="9" t="s">
        <v>1</v>
      </c>
      <c r="E144" s="8">
        <v>100</v>
      </c>
      <c r="F144" s="8">
        <f t="shared" si="139"/>
        <v>6450.6</v>
      </c>
      <c r="G144" s="8">
        <v>0</v>
      </c>
      <c r="H144" s="8">
        <v>1920.6</v>
      </c>
      <c r="I144" s="8">
        <v>1330</v>
      </c>
      <c r="J144" s="8">
        <v>1600</v>
      </c>
      <c r="K144" s="8">
        <v>1600</v>
      </c>
      <c r="L144" s="127"/>
      <c r="M144" s="107"/>
    </row>
    <row r="145" spans="1:13" ht="43.9" customHeight="1" x14ac:dyDescent="0.2">
      <c r="A145" s="191"/>
      <c r="B145" s="125"/>
      <c r="C145" s="128"/>
      <c r="D145" s="9" t="s">
        <v>0</v>
      </c>
      <c r="E145" s="8">
        <v>0</v>
      </c>
      <c r="F145" s="8">
        <f t="shared" si="139"/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128"/>
      <c r="M145" s="107"/>
    </row>
    <row r="146" spans="1:13" ht="15" x14ac:dyDescent="0.2">
      <c r="A146" s="189" t="s">
        <v>179</v>
      </c>
      <c r="B146" s="123" t="s">
        <v>215</v>
      </c>
      <c r="C146" s="137" t="s">
        <v>73</v>
      </c>
      <c r="D146" s="9" t="s">
        <v>4</v>
      </c>
      <c r="E146" s="8">
        <v>0</v>
      </c>
      <c r="F146" s="8">
        <f>SUM(G146:K146)</f>
        <v>1078.4000000000001</v>
      </c>
      <c r="G146" s="8">
        <f>SUM(G147:G150)</f>
        <v>0</v>
      </c>
      <c r="H146" s="8">
        <f t="shared" ref="H146:K146" si="140">SUM(H147:H150)</f>
        <v>178.4</v>
      </c>
      <c r="I146" s="8">
        <f t="shared" si="140"/>
        <v>300</v>
      </c>
      <c r="J146" s="8">
        <f t="shared" si="140"/>
        <v>300</v>
      </c>
      <c r="K146" s="8">
        <f t="shared" si="140"/>
        <v>300</v>
      </c>
      <c r="L146" s="126" t="s">
        <v>99</v>
      </c>
      <c r="M146" s="126"/>
    </row>
    <row r="147" spans="1:13" ht="45" x14ac:dyDescent="0.2">
      <c r="A147" s="190"/>
      <c r="B147" s="124"/>
      <c r="C147" s="137"/>
      <c r="D147" s="9" t="s">
        <v>3</v>
      </c>
      <c r="E147" s="8">
        <f t="shared" ref="E147:E148" si="141">F147+G147+H147+I147+J147</f>
        <v>0</v>
      </c>
      <c r="F147" s="8">
        <f t="shared" ref="F147:F148" si="142">G147+H147+I147+J147+K147</f>
        <v>0</v>
      </c>
      <c r="G147" s="8">
        <f t="shared" ref="G147:G148" si="143">H147+I147+J147+K147+L147</f>
        <v>0</v>
      </c>
      <c r="H147" s="8">
        <f t="shared" ref="H147:H148" si="144">I147+J147+K147+L147+M147</f>
        <v>0</v>
      </c>
      <c r="I147" s="8">
        <f t="shared" ref="I147:I148" si="145">J147+K147+L147+M147+N147</f>
        <v>0</v>
      </c>
      <c r="J147" s="8">
        <f t="shared" ref="J147:J148" si="146">K147+L147+M147+N147+O147</f>
        <v>0</v>
      </c>
      <c r="K147" s="8">
        <f t="shared" ref="K147:K148" si="147">L147+M147+N147+O147+P147</f>
        <v>0</v>
      </c>
      <c r="L147" s="127"/>
      <c r="M147" s="127"/>
    </row>
    <row r="148" spans="1:13" ht="60" x14ac:dyDescent="0.2">
      <c r="A148" s="190"/>
      <c r="B148" s="124"/>
      <c r="C148" s="137"/>
      <c r="D148" s="9" t="s">
        <v>2</v>
      </c>
      <c r="E148" s="8">
        <f t="shared" si="141"/>
        <v>0</v>
      </c>
      <c r="F148" s="8">
        <f t="shared" si="142"/>
        <v>0</v>
      </c>
      <c r="G148" s="8">
        <f t="shared" si="143"/>
        <v>0</v>
      </c>
      <c r="H148" s="8">
        <f t="shared" si="144"/>
        <v>0</v>
      </c>
      <c r="I148" s="8">
        <f t="shared" si="145"/>
        <v>0</v>
      </c>
      <c r="J148" s="8">
        <f t="shared" si="146"/>
        <v>0</v>
      </c>
      <c r="K148" s="8">
        <f t="shared" si="147"/>
        <v>0</v>
      </c>
      <c r="L148" s="127"/>
      <c r="M148" s="127"/>
    </row>
    <row r="149" spans="1:13" ht="75" x14ac:dyDescent="0.2">
      <c r="A149" s="190"/>
      <c r="B149" s="124"/>
      <c r="C149" s="137"/>
      <c r="D149" s="9" t="s">
        <v>1</v>
      </c>
      <c r="E149" s="8">
        <v>0</v>
      </c>
      <c r="F149" s="8">
        <f>SUM(G149:K149)</f>
        <v>1078.4000000000001</v>
      </c>
      <c r="G149" s="8">
        <v>0</v>
      </c>
      <c r="H149" s="8">
        <v>178.4</v>
      </c>
      <c r="I149" s="8">
        <v>300</v>
      </c>
      <c r="J149" s="8">
        <v>300</v>
      </c>
      <c r="K149" s="8">
        <v>300</v>
      </c>
      <c r="L149" s="127"/>
      <c r="M149" s="127"/>
    </row>
    <row r="150" spans="1:13" ht="30" x14ac:dyDescent="0.2">
      <c r="A150" s="191"/>
      <c r="B150" s="125"/>
      <c r="C150" s="137"/>
      <c r="D150" s="9" t="s">
        <v>0</v>
      </c>
      <c r="E150" s="8">
        <f t="shared" ref="E150" si="148">F150+G150+H150+I150+J150</f>
        <v>0</v>
      </c>
      <c r="F150" s="8">
        <f t="shared" ref="F150" si="149">G150+H150+I150+J150+K150</f>
        <v>0</v>
      </c>
      <c r="G150" s="8">
        <f t="shared" ref="G150" si="150">H150+I150+J150+K150+L150</f>
        <v>0</v>
      </c>
      <c r="H150" s="8">
        <f t="shared" ref="H150" si="151">I150+J150+K150+L150+M150</f>
        <v>0</v>
      </c>
      <c r="I150" s="8">
        <f t="shared" ref="I150" si="152">J150+K150+L150+M150+N150</f>
        <v>0</v>
      </c>
      <c r="J150" s="8">
        <f t="shared" ref="J150" si="153">K150+L150+M150+N150+O150</f>
        <v>0</v>
      </c>
      <c r="K150" s="8">
        <f t="shared" ref="K150" si="154">L150+M150+N150+O150+P150</f>
        <v>0</v>
      </c>
      <c r="L150" s="128"/>
      <c r="M150" s="128"/>
    </row>
    <row r="151" spans="1:13" ht="19.5" customHeight="1" x14ac:dyDescent="0.2">
      <c r="A151" s="189" t="s">
        <v>180</v>
      </c>
      <c r="B151" s="123" t="s">
        <v>330</v>
      </c>
      <c r="C151" s="137" t="s">
        <v>73</v>
      </c>
      <c r="D151" s="9" t="s">
        <v>4</v>
      </c>
      <c r="E151" s="8">
        <f t="shared" ref="E151" si="155">SUM(E152:E155)</f>
        <v>0</v>
      </c>
      <c r="F151" s="8">
        <f t="shared" ref="F151:K151" si="156">F152+F153+F154+F155</f>
        <v>400</v>
      </c>
      <c r="G151" s="8">
        <f t="shared" si="156"/>
        <v>0</v>
      </c>
      <c r="H151" s="8">
        <f t="shared" si="156"/>
        <v>100</v>
      </c>
      <c r="I151" s="8">
        <f t="shared" si="156"/>
        <v>100</v>
      </c>
      <c r="J151" s="8">
        <f t="shared" si="156"/>
        <v>100</v>
      </c>
      <c r="K151" s="8">
        <f t="shared" si="156"/>
        <v>100</v>
      </c>
      <c r="L151" s="126" t="s">
        <v>145</v>
      </c>
      <c r="M151" s="126"/>
    </row>
    <row r="152" spans="1:13" ht="46.5" customHeight="1" x14ac:dyDescent="0.2">
      <c r="A152" s="190"/>
      <c r="B152" s="124"/>
      <c r="C152" s="137"/>
      <c r="D152" s="9" t="s">
        <v>3</v>
      </c>
      <c r="E152" s="8">
        <v>0</v>
      </c>
      <c r="F152" s="8">
        <f t="shared" ref="F152:F155" si="157">G152+H152+I152+J152+K152</f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127"/>
      <c r="M152" s="127"/>
    </row>
    <row r="153" spans="1:13" ht="60.75" customHeight="1" x14ac:dyDescent="0.2">
      <c r="A153" s="190"/>
      <c r="B153" s="124"/>
      <c r="C153" s="137"/>
      <c r="D153" s="9" t="s">
        <v>2</v>
      </c>
      <c r="E153" s="8">
        <v>0</v>
      </c>
      <c r="F153" s="8">
        <f t="shared" si="157"/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127"/>
      <c r="M153" s="127"/>
    </row>
    <row r="154" spans="1:13" ht="76.5" customHeight="1" x14ac:dyDescent="0.2">
      <c r="A154" s="190"/>
      <c r="B154" s="124"/>
      <c r="C154" s="137"/>
      <c r="D154" s="9" t="s">
        <v>1</v>
      </c>
      <c r="E154" s="8">
        <v>0</v>
      </c>
      <c r="F154" s="8">
        <f t="shared" si="157"/>
        <v>400</v>
      </c>
      <c r="G154" s="8">
        <v>0</v>
      </c>
      <c r="H154" s="8">
        <v>100</v>
      </c>
      <c r="I154" s="8">
        <v>100</v>
      </c>
      <c r="J154" s="8">
        <v>100</v>
      </c>
      <c r="K154" s="8">
        <v>100</v>
      </c>
      <c r="L154" s="127"/>
      <c r="M154" s="127"/>
    </row>
    <row r="155" spans="1:13" ht="35.25" customHeight="1" x14ac:dyDescent="0.2">
      <c r="A155" s="191"/>
      <c r="B155" s="125"/>
      <c r="C155" s="137"/>
      <c r="D155" s="9" t="s">
        <v>0</v>
      </c>
      <c r="E155" s="8">
        <v>0</v>
      </c>
      <c r="F155" s="8">
        <f t="shared" si="157"/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128"/>
      <c r="M155" s="128"/>
    </row>
    <row r="156" spans="1:13" ht="15" x14ac:dyDescent="0.2">
      <c r="A156" s="189" t="s">
        <v>181</v>
      </c>
      <c r="B156" s="123" t="s">
        <v>216</v>
      </c>
      <c r="C156" s="137" t="s">
        <v>73</v>
      </c>
      <c r="D156" s="9" t="s">
        <v>4</v>
      </c>
      <c r="E156" s="8">
        <f>E157+E158+E159+E160</f>
        <v>25</v>
      </c>
      <c r="F156" s="8">
        <f>F157+F158+F159+F160</f>
        <v>429.5</v>
      </c>
      <c r="G156" s="8">
        <f>G157+G158+G159+G160</f>
        <v>50</v>
      </c>
      <c r="H156" s="8">
        <f t="shared" ref="H156:K156" si="158">H157+H158+H159+H160</f>
        <v>79.5</v>
      </c>
      <c r="I156" s="8">
        <f t="shared" si="158"/>
        <v>100</v>
      </c>
      <c r="J156" s="8">
        <f t="shared" si="158"/>
        <v>100</v>
      </c>
      <c r="K156" s="8">
        <f t="shared" si="158"/>
        <v>100</v>
      </c>
      <c r="L156" s="126" t="s">
        <v>7</v>
      </c>
      <c r="M156" s="126"/>
    </row>
    <row r="157" spans="1:13" ht="45" x14ac:dyDescent="0.2">
      <c r="A157" s="190"/>
      <c r="B157" s="124"/>
      <c r="C157" s="137"/>
      <c r="D157" s="9" t="s">
        <v>3</v>
      </c>
      <c r="E157" s="8">
        <f t="shared" ref="E157:E158" si="159">F157+G157+H157+I157+J157</f>
        <v>0</v>
      </c>
      <c r="F157" s="8">
        <f t="shared" ref="F157:F158" si="160">G157+H157+I157+J157+K157</f>
        <v>0</v>
      </c>
      <c r="G157" s="8">
        <f t="shared" ref="G157:G158" si="161">H157+I157+J157+K157+L157</f>
        <v>0</v>
      </c>
      <c r="H157" s="8">
        <f t="shared" ref="H157:H158" si="162">I157+J157+K157+L157+M157</f>
        <v>0</v>
      </c>
      <c r="I157" s="8">
        <f t="shared" ref="I157:I158" si="163">J157+K157+L157+M157+N157</f>
        <v>0</v>
      </c>
      <c r="J157" s="8">
        <f t="shared" ref="J157:J158" si="164">K157+L157+M157+N157+O157</f>
        <v>0</v>
      </c>
      <c r="K157" s="8">
        <f t="shared" ref="K157:K158" si="165">L157+M157+N157+O157+P157</f>
        <v>0</v>
      </c>
      <c r="L157" s="127"/>
      <c r="M157" s="127"/>
    </row>
    <row r="158" spans="1:13" ht="60" x14ac:dyDescent="0.2">
      <c r="A158" s="190"/>
      <c r="B158" s="124"/>
      <c r="C158" s="137"/>
      <c r="D158" s="9" t="s">
        <v>2</v>
      </c>
      <c r="E158" s="8">
        <f t="shared" si="159"/>
        <v>0</v>
      </c>
      <c r="F158" s="8">
        <f t="shared" si="160"/>
        <v>0</v>
      </c>
      <c r="G158" s="8">
        <f t="shared" si="161"/>
        <v>0</v>
      </c>
      <c r="H158" s="8">
        <f t="shared" si="162"/>
        <v>0</v>
      </c>
      <c r="I158" s="8">
        <f t="shared" si="163"/>
        <v>0</v>
      </c>
      <c r="J158" s="8">
        <f t="shared" si="164"/>
        <v>0</v>
      </c>
      <c r="K158" s="8">
        <f t="shared" si="165"/>
        <v>0</v>
      </c>
      <c r="L158" s="127"/>
      <c r="M158" s="127"/>
    </row>
    <row r="159" spans="1:13" ht="75" x14ac:dyDescent="0.2">
      <c r="A159" s="190"/>
      <c r="B159" s="124"/>
      <c r="C159" s="137"/>
      <c r="D159" s="9" t="s">
        <v>1</v>
      </c>
      <c r="E159" s="8">
        <v>25</v>
      </c>
      <c r="F159" s="8">
        <f>SUM(G159:K159)</f>
        <v>429.5</v>
      </c>
      <c r="G159" s="8">
        <v>50</v>
      </c>
      <c r="H159" s="8">
        <v>79.5</v>
      </c>
      <c r="I159" s="8">
        <v>100</v>
      </c>
      <c r="J159" s="8">
        <v>100</v>
      </c>
      <c r="K159" s="8">
        <v>100</v>
      </c>
      <c r="L159" s="127"/>
      <c r="M159" s="127"/>
    </row>
    <row r="160" spans="1:13" ht="212.25" customHeight="1" x14ac:dyDescent="0.2">
      <c r="A160" s="191"/>
      <c r="B160" s="125"/>
      <c r="C160" s="137"/>
      <c r="D160" s="9" t="s">
        <v>0</v>
      </c>
      <c r="E160" s="8">
        <f t="shared" ref="E160" si="166">F160+G160+H160+I160+J160</f>
        <v>0</v>
      </c>
      <c r="F160" s="8">
        <f t="shared" ref="F160" si="167">G160+H160+I160+J160+K160</f>
        <v>0</v>
      </c>
      <c r="G160" s="8">
        <f t="shared" ref="G160" si="168">H160+I160+J160+K160+L160</f>
        <v>0</v>
      </c>
      <c r="H160" s="8">
        <f t="shared" ref="H160" si="169">I160+J160+K160+L160+M160</f>
        <v>0</v>
      </c>
      <c r="I160" s="8">
        <f t="shared" ref="I160" si="170">J160+K160+L160+M160+N160</f>
        <v>0</v>
      </c>
      <c r="J160" s="8">
        <f t="shared" ref="J160" si="171">K160+L160+M160+N160+O160</f>
        <v>0</v>
      </c>
      <c r="K160" s="8">
        <f t="shared" ref="K160" si="172">L160+M160+N160+O160+P160</f>
        <v>0</v>
      </c>
      <c r="L160" s="128"/>
      <c r="M160" s="128"/>
    </row>
    <row r="161" spans="1:13" ht="16.149999999999999" customHeight="1" x14ac:dyDescent="0.2">
      <c r="A161" s="189" t="s">
        <v>6</v>
      </c>
      <c r="B161" s="136" t="s">
        <v>217</v>
      </c>
      <c r="C161" s="137" t="s">
        <v>73</v>
      </c>
      <c r="D161" s="9" t="s">
        <v>4</v>
      </c>
      <c r="E161" s="8">
        <f t="shared" ref="E161:F161" si="173">SUM(E162:E165)</f>
        <v>66806</v>
      </c>
      <c r="F161" s="8">
        <f t="shared" si="173"/>
        <v>375802.49999999994</v>
      </c>
      <c r="G161" s="8">
        <f t="shared" ref="G161" si="174">SUM(G162:G165)</f>
        <v>66908</v>
      </c>
      <c r="H161" s="8">
        <f t="shared" ref="H161:K161" si="175">SUM(H162:H165)</f>
        <v>71356</v>
      </c>
      <c r="I161" s="8">
        <f t="shared" si="175"/>
        <v>81909.899999999994</v>
      </c>
      <c r="J161" s="8">
        <f t="shared" si="175"/>
        <v>77814.299999999988</v>
      </c>
      <c r="K161" s="8">
        <f t="shared" si="175"/>
        <v>77814.299999999988</v>
      </c>
      <c r="L161" s="137"/>
      <c r="M161" s="137" t="s">
        <v>157</v>
      </c>
    </row>
    <row r="162" spans="1:13" ht="44.45" customHeight="1" x14ac:dyDescent="0.2">
      <c r="A162" s="190"/>
      <c r="B162" s="136"/>
      <c r="C162" s="137"/>
      <c r="D162" s="9" t="s">
        <v>3</v>
      </c>
      <c r="E162" s="8">
        <f t="shared" ref="E162" si="176">E167+E172+E177+E182+E187+E192+E197+E207</f>
        <v>0</v>
      </c>
      <c r="F162" s="8">
        <f>F167+F172+F177+F182+F187+F192+F197+F207+F212</f>
        <v>0</v>
      </c>
      <c r="G162" s="8">
        <f>G167+G172+G177+G182+G187+G192+G197+G207+G212</f>
        <v>0</v>
      </c>
      <c r="H162" s="8">
        <f t="shared" ref="H162:K163" si="177">H167+H172+H177+H182+H187+H192+H197+H207</f>
        <v>0</v>
      </c>
      <c r="I162" s="8">
        <f t="shared" si="177"/>
        <v>0</v>
      </c>
      <c r="J162" s="8">
        <f t="shared" si="177"/>
        <v>0</v>
      </c>
      <c r="K162" s="8">
        <f t="shared" si="177"/>
        <v>0</v>
      </c>
      <c r="L162" s="137"/>
      <c r="M162" s="137"/>
    </row>
    <row r="163" spans="1:13" ht="55.9" customHeight="1" x14ac:dyDescent="0.2">
      <c r="A163" s="190"/>
      <c r="B163" s="136"/>
      <c r="C163" s="137"/>
      <c r="D163" s="9" t="s">
        <v>2</v>
      </c>
      <c r="E163" s="8">
        <f t="shared" ref="E163" si="178">E168+E173+E178+E183+E188+E193+E198+E208</f>
        <v>0</v>
      </c>
      <c r="F163" s="8">
        <f>F168+F173+F178+F183+F188+F193+F198+F208+F214</f>
        <v>13609</v>
      </c>
      <c r="G163" s="8">
        <f>G168+G173+G178+G183+G188+G193+G198+G208+G212</f>
        <v>1742</v>
      </c>
      <c r="H163" s="8">
        <f t="shared" si="177"/>
        <v>2546</v>
      </c>
      <c r="I163" s="8">
        <f t="shared" si="177"/>
        <v>3107</v>
      </c>
      <c r="J163" s="8">
        <f t="shared" si="177"/>
        <v>3107</v>
      </c>
      <c r="K163" s="8">
        <f t="shared" si="177"/>
        <v>3107</v>
      </c>
      <c r="L163" s="137"/>
      <c r="M163" s="137"/>
    </row>
    <row r="164" spans="1:13" ht="72.75" customHeight="1" x14ac:dyDescent="0.2">
      <c r="A164" s="190"/>
      <c r="B164" s="136"/>
      <c r="C164" s="137"/>
      <c r="D164" s="9" t="s">
        <v>1</v>
      </c>
      <c r="E164" s="8">
        <f t="shared" ref="E164" si="179">E169+E174+E179+E184+E189+E194+E199+E209</f>
        <v>66806</v>
      </c>
      <c r="F164" s="8">
        <f>SUM(F169+F174+F179+F184+F189+F194+F199+F204+F209+F214)</f>
        <v>362193.49999999994</v>
      </c>
      <c r="G164" s="8">
        <f>G169+G174+G179+G184+G189+G194+G199+G204+G209+G214</f>
        <v>65166</v>
      </c>
      <c r="H164" s="8">
        <f t="shared" ref="H164:K164" si="180">H169+H174+H179+H184+H189+H194+H199+H209</f>
        <v>68810</v>
      </c>
      <c r="I164" s="8">
        <f t="shared" si="180"/>
        <v>78802.899999999994</v>
      </c>
      <c r="J164" s="8">
        <f t="shared" si="180"/>
        <v>74707.299999999988</v>
      </c>
      <c r="K164" s="8">
        <f t="shared" si="180"/>
        <v>74707.299999999988</v>
      </c>
      <c r="L164" s="137"/>
      <c r="M164" s="137"/>
    </row>
    <row r="165" spans="1:13" ht="30.6" customHeight="1" x14ac:dyDescent="0.2">
      <c r="A165" s="191"/>
      <c r="B165" s="136"/>
      <c r="C165" s="137"/>
      <c r="D165" s="9" t="s">
        <v>0</v>
      </c>
      <c r="E165" s="8">
        <f t="shared" ref="E165" si="181">E170+E175+E180+E185+E190+E195+E200+E210</f>
        <v>0</v>
      </c>
      <c r="F165" s="8">
        <f>F170+F175+F180+F185+F190+F195+F200+F210+F215</f>
        <v>0</v>
      </c>
      <c r="G165" s="8">
        <f>G170+G175+G180+G185+G190+G195+G200+G210+G215</f>
        <v>0</v>
      </c>
      <c r="H165" s="8">
        <f t="shared" ref="H165:K165" si="182">H170+H175+H180+H185+H190+H195+H200+H210</f>
        <v>0</v>
      </c>
      <c r="I165" s="8">
        <f t="shared" si="182"/>
        <v>0</v>
      </c>
      <c r="J165" s="8">
        <f t="shared" si="182"/>
        <v>0</v>
      </c>
      <c r="K165" s="8">
        <f t="shared" si="182"/>
        <v>0</v>
      </c>
      <c r="L165" s="137"/>
      <c r="M165" s="137"/>
    </row>
    <row r="166" spans="1:13" ht="15" customHeight="1" x14ac:dyDescent="0.2">
      <c r="A166" s="189" t="s">
        <v>182</v>
      </c>
      <c r="B166" s="139" t="s">
        <v>218</v>
      </c>
      <c r="C166" s="137" t="s">
        <v>73</v>
      </c>
      <c r="D166" s="9" t="s">
        <v>4</v>
      </c>
      <c r="E166" s="8">
        <f t="shared" ref="E166:K166" si="183">SUM(E167:E170)</f>
        <v>0</v>
      </c>
      <c r="F166" s="8">
        <f t="shared" si="183"/>
        <v>0</v>
      </c>
      <c r="G166" s="8">
        <f t="shared" si="183"/>
        <v>0</v>
      </c>
      <c r="H166" s="8">
        <f t="shared" si="183"/>
        <v>0</v>
      </c>
      <c r="I166" s="8">
        <f t="shared" si="183"/>
        <v>0</v>
      </c>
      <c r="J166" s="8">
        <f t="shared" si="183"/>
        <v>0</v>
      </c>
      <c r="K166" s="8">
        <f t="shared" si="183"/>
        <v>0</v>
      </c>
      <c r="L166" s="137" t="s">
        <v>101</v>
      </c>
      <c r="M166" s="137"/>
    </row>
    <row r="167" spans="1:13" ht="45" x14ac:dyDescent="0.2">
      <c r="A167" s="190"/>
      <c r="B167" s="139"/>
      <c r="C167" s="137"/>
      <c r="D167" s="9" t="s">
        <v>3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137"/>
      <c r="M167" s="137"/>
    </row>
    <row r="168" spans="1:13" ht="60" x14ac:dyDescent="0.2">
      <c r="A168" s="190"/>
      <c r="B168" s="139"/>
      <c r="C168" s="137"/>
      <c r="D168" s="9" t="s">
        <v>2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137"/>
      <c r="M168" s="137"/>
    </row>
    <row r="169" spans="1:13" ht="75" x14ac:dyDescent="0.2">
      <c r="A169" s="190"/>
      <c r="B169" s="139"/>
      <c r="C169" s="137"/>
      <c r="D169" s="9" t="s">
        <v>1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137"/>
      <c r="M169" s="137"/>
    </row>
    <row r="170" spans="1:13" ht="30" x14ac:dyDescent="0.2">
      <c r="A170" s="191"/>
      <c r="B170" s="139"/>
      <c r="C170" s="137"/>
      <c r="D170" s="9" t="s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137"/>
      <c r="M170" s="137"/>
    </row>
    <row r="171" spans="1:13" ht="15" x14ac:dyDescent="0.2">
      <c r="A171" s="189" t="s">
        <v>183</v>
      </c>
      <c r="B171" s="123" t="s">
        <v>219</v>
      </c>
      <c r="C171" s="137" t="s">
        <v>73</v>
      </c>
      <c r="D171" s="9" t="s">
        <v>4</v>
      </c>
      <c r="E171" s="8">
        <f t="shared" ref="E171:K171" si="184">SUM(E172:E175)</f>
        <v>60236</v>
      </c>
      <c r="F171" s="8">
        <f t="shared" si="184"/>
        <v>332786.69999999995</v>
      </c>
      <c r="G171" s="8">
        <f t="shared" si="184"/>
        <v>59358</v>
      </c>
      <c r="H171" s="8">
        <f t="shared" si="184"/>
        <v>63800</v>
      </c>
      <c r="I171" s="8">
        <f t="shared" si="184"/>
        <v>72542.899999999994</v>
      </c>
      <c r="J171" s="8">
        <f t="shared" si="184"/>
        <v>68542.899999999994</v>
      </c>
      <c r="K171" s="8">
        <f t="shared" si="184"/>
        <v>68542.899999999994</v>
      </c>
      <c r="L171" s="137" t="s">
        <v>101</v>
      </c>
      <c r="M171" s="123"/>
    </row>
    <row r="172" spans="1:13" ht="45" x14ac:dyDescent="0.2">
      <c r="A172" s="190"/>
      <c r="B172" s="124"/>
      <c r="C172" s="137"/>
      <c r="D172" s="9" t="s">
        <v>3</v>
      </c>
      <c r="E172" s="8">
        <v>0</v>
      </c>
      <c r="F172" s="8">
        <f>G172+H172+I172+J172+K172</f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137"/>
      <c r="M172" s="124"/>
    </row>
    <row r="173" spans="1:13" ht="60" x14ac:dyDescent="0.2">
      <c r="A173" s="190"/>
      <c r="B173" s="124"/>
      <c r="C173" s="137"/>
      <c r="D173" s="9" t="s">
        <v>2</v>
      </c>
      <c r="E173" s="8">
        <v>0</v>
      </c>
      <c r="F173" s="8">
        <f>G173+H173+I173+J173+K173</f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137"/>
      <c r="M173" s="124"/>
    </row>
    <row r="174" spans="1:13" ht="75" x14ac:dyDescent="0.2">
      <c r="A174" s="190"/>
      <c r="B174" s="124"/>
      <c r="C174" s="137"/>
      <c r="D174" s="9" t="s">
        <v>1</v>
      </c>
      <c r="E174" s="8">
        <v>60236</v>
      </c>
      <c r="F174" s="8">
        <f>G174+H174+I174+J174+K174</f>
        <v>332786.69999999995</v>
      </c>
      <c r="G174" s="8">
        <v>59358</v>
      </c>
      <c r="H174" s="8">
        <v>63800</v>
      </c>
      <c r="I174" s="8">
        <v>72542.899999999994</v>
      </c>
      <c r="J174" s="8">
        <v>68542.899999999994</v>
      </c>
      <c r="K174" s="8">
        <v>68542.899999999994</v>
      </c>
      <c r="L174" s="137"/>
      <c r="M174" s="124"/>
    </row>
    <row r="175" spans="1:13" ht="36" customHeight="1" x14ac:dyDescent="0.2">
      <c r="A175" s="191"/>
      <c r="B175" s="125"/>
      <c r="C175" s="137"/>
      <c r="D175" s="9" t="s">
        <v>0</v>
      </c>
      <c r="E175" s="8">
        <v>0</v>
      </c>
      <c r="F175" s="8">
        <f>G175+H175+I175+J175+K175</f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137"/>
      <c r="M175" s="125"/>
    </row>
    <row r="176" spans="1:13" ht="15" customHeight="1" x14ac:dyDescent="0.2">
      <c r="A176" s="189" t="s">
        <v>184</v>
      </c>
      <c r="B176" s="136" t="s">
        <v>220</v>
      </c>
      <c r="C176" s="137" t="s">
        <v>73</v>
      </c>
      <c r="D176" s="9" t="s">
        <v>4</v>
      </c>
      <c r="E176" s="8">
        <f t="shared" ref="E176" si="185">SUM(E177:E180)</f>
        <v>0</v>
      </c>
      <c r="F176" s="8">
        <f t="shared" ref="F176:K176" si="186">F177+F178+F179+F180</f>
        <v>0</v>
      </c>
      <c r="G176" s="8">
        <f t="shared" si="186"/>
        <v>0</v>
      </c>
      <c r="H176" s="8">
        <f t="shared" si="186"/>
        <v>0</v>
      </c>
      <c r="I176" s="8">
        <f t="shared" si="186"/>
        <v>0</v>
      </c>
      <c r="J176" s="8">
        <f t="shared" si="186"/>
        <v>0</v>
      </c>
      <c r="K176" s="8">
        <f t="shared" si="186"/>
        <v>0</v>
      </c>
      <c r="L176" s="137" t="s">
        <v>101</v>
      </c>
      <c r="M176" s="137"/>
    </row>
    <row r="177" spans="1:13" ht="45" x14ac:dyDescent="0.2">
      <c r="A177" s="190"/>
      <c r="B177" s="136"/>
      <c r="C177" s="137"/>
      <c r="D177" s="9" t="s">
        <v>3</v>
      </c>
      <c r="E177" s="8">
        <v>0</v>
      </c>
      <c r="F177" s="8">
        <f t="shared" ref="F177:F180" si="187">G177+H177+I177+J177+K177</f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137"/>
      <c r="M177" s="137"/>
    </row>
    <row r="178" spans="1:13" ht="60" x14ac:dyDescent="0.2">
      <c r="A178" s="190"/>
      <c r="B178" s="136"/>
      <c r="C178" s="137"/>
      <c r="D178" s="9" t="s">
        <v>2</v>
      </c>
      <c r="E178" s="8">
        <v>0</v>
      </c>
      <c r="F178" s="8">
        <f t="shared" si="187"/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137"/>
      <c r="M178" s="137"/>
    </row>
    <row r="179" spans="1:13" ht="75" x14ac:dyDescent="0.2">
      <c r="A179" s="190"/>
      <c r="B179" s="136"/>
      <c r="C179" s="137"/>
      <c r="D179" s="9" t="s">
        <v>1</v>
      </c>
      <c r="E179" s="8">
        <v>0</v>
      </c>
      <c r="F179" s="8">
        <f t="shared" si="187"/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137"/>
      <c r="M179" s="137"/>
    </row>
    <row r="180" spans="1:13" ht="30" x14ac:dyDescent="0.2">
      <c r="A180" s="191"/>
      <c r="B180" s="136"/>
      <c r="C180" s="137"/>
      <c r="D180" s="9" t="s">
        <v>0</v>
      </c>
      <c r="E180" s="8">
        <v>0</v>
      </c>
      <c r="F180" s="8">
        <f t="shared" si="187"/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137"/>
      <c r="M180" s="137"/>
    </row>
    <row r="181" spans="1:13" ht="15" customHeight="1" x14ac:dyDescent="0.2">
      <c r="A181" s="189" t="s">
        <v>185</v>
      </c>
      <c r="B181" s="136" t="s">
        <v>221</v>
      </c>
      <c r="C181" s="137" t="s">
        <v>73</v>
      </c>
      <c r="D181" s="9" t="s">
        <v>4</v>
      </c>
      <c r="E181" s="8">
        <f t="shared" ref="E181" si="188">SUM(E182:E185)</f>
        <v>0</v>
      </c>
      <c r="F181" s="8">
        <f t="shared" ref="F181:K181" si="189">F182+F183+F184+F185</f>
        <v>0</v>
      </c>
      <c r="G181" s="8">
        <f t="shared" si="189"/>
        <v>0</v>
      </c>
      <c r="H181" s="8">
        <f t="shared" si="189"/>
        <v>0</v>
      </c>
      <c r="I181" s="8">
        <f t="shared" si="189"/>
        <v>0</v>
      </c>
      <c r="J181" s="8">
        <f t="shared" si="189"/>
        <v>0</v>
      </c>
      <c r="K181" s="8">
        <f t="shared" si="189"/>
        <v>0</v>
      </c>
      <c r="L181" s="137" t="s">
        <v>101</v>
      </c>
      <c r="M181" s="137"/>
    </row>
    <row r="182" spans="1:13" ht="45" x14ac:dyDescent="0.2">
      <c r="A182" s="190"/>
      <c r="B182" s="136"/>
      <c r="C182" s="137"/>
      <c r="D182" s="9" t="s">
        <v>3</v>
      </c>
      <c r="E182" s="8">
        <v>0</v>
      </c>
      <c r="F182" s="8">
        <f t="shared" ref="F182:F185" si="190">G182+H182+I182+J182+K182</f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137"/>
      <c r="M182" s="137"/>
    </row>
    <row r="183" spans="1:13" ht="60" x14ac:dyDescent="0.2">
      <c r="A183" s="190"/>
      <c r="B183" s="136"/>
      <c r="C183" s="137"/>
      <c r="D183" s="9" t="s">
        <v>2</v>
      </c>
      <c r="E183" s="8">
        <v>0</v>
      </c>
      <c r="F183" s="8">
        <f t="shared" si="190"/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137"/>
      <c r="M183" s="137"/>
    </row>
    <row r="184" spans="1:13" ht="75" x14ac:dyDescent="0.2">
      <c r="A184" s="190"/>
      <c r="B184" s="136"/>
      <c r="C184" s="137"/>
      <c r="D184" s="9" t="s">
        <v>1</v>
      </c>
      <c r="E184" s="8">
        <v>0</v>
      </c>
      <c r="F184" s="8">
        <f t="shared" si="190"/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137"/>
      <c r="M184" s="137"/>
    </row>
    <row r="185" spans="1:13" ht="30" x14ac:dyDescent="0.2">
      <c r="A185" s="191"/>
      <c r="B185" s="136"/>
      <c r="C185" s="137"/>
      <c r="D185" s="9" t="s">
        <v>0</v>
      </c>
      <c r="E185" s="8">
        <v>0</v>
      </c>
      <c r="F185" s="8">
        <f t="shared" si="190"/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137"/>
      <c r="M185" s="137"/>
    </row>
    <row r="186" spans="1:13" ht="15" customHeight="1" x14ac:dyDescent="0.2">
      <c r="A186" s="189" t="s">
        <v>186</v>
      </c>
      <c r="B186" s="136" t="s">
        <v>222</v>
      </c>
      <c r="C186" s="137" t="s">
        <v>73</v>
      </c>
      <c r="D186" s="9" t="s">
        <v>4</v>
      </c>
      <c r="E186" s="8">
        <f t="shared" ref="E186" si="191">SUM(E187:E190)</f>
        <v>0</v>
      </c>
      <c r="F186" s="8">
        <f t="shared" ref="F186:K186" si="192">F187+F188+F189+F190</f>
        <v>0</v>
      </c>
      <c r="G186" s="8">
        <f t="shared" si="192"/>
        <v>0</v>
      </c>
      <c r="H186" s="8">
        <f t="shared" si="192"/>
        <v>0</v>
      </c>
      <c r="I186" s="8">
        <f t="shared" si="192"/>
        <v>0</v>
      </c>
      <c r="J186" s="8">
        <f t="shared" si="192"/>
        <v>0</v>
      </c>
      <c r="K186" s="8">
        <f t="shared" si="192"/>
        <v>0</v>
      </c>
      <c r="L186" s="137" t="s">
        <v>101</v>
      </c>
      <c r="M186" s="137"/>
    </row>
    <row r="187" spans="1:13" ht="45" x14ac:dyDescent="0.2">
      <c r="A187" s="190"/>
      <c r="B187" s="136"/>
      <c r="C187" s="137"/>
      <c r="D187" s="9" t="s">
        <v>3</v>
      </c>
      <c r="E187" s="8">
        <v>0</v>
      </c>
      <c r="F187" s="8">
        <f t="shared" ref="F187:F190" si="193">G187+H187+I187+J187+K187</f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137"/>
      <c r="M187" s="137"/>
    </row>
    <row r="188" spans="1:13" ht="60" x14ac:dyDescent="0.2">
      <c r="A188" s="190"/>
      <c r="B188" s="136"/>
      <c r="C188" s="137"/>
      <c r="D188" s="9" t="s">
        <v>2</v>
      </c>
      <c r="E188" s="8">
        <v>0</v>
      </c>
      <c r="F188" s="8">
        <f t="shared" si="193"/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137"/>
      <c r="M188" s="137"/>
    </row>
    <row r="189" spans="1:13" ht="75" x14ac:dyDescent="0.2">
      <c r="A189" s="190"/>
      <c r="B189" s="136"/>
      <c r="C189" s="137"/>
      <c r="D189" s="9" t="s">
        <v>1</v>
      </c>
      <c r="E189" s="8">
        <v>0</v>
      </c>
      <c r="F189" s="8">
        <f t="shared" si="193"/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137"/>
      <c r="M189" s="137"/>
    </row>
    <row r="190" spans="1:13" ht="30" x14ac:dyDescent="0.2">
      <c r="A190" s="191"/>
      <c r="B190" s="136"/>
      <c r="C190" s="137"/>
      <c r="D190" s="9" t="s">
        <v>0</v>
      </c>
      <c r="E190" s="8">
        <v>0</v>
      </c>
      <c r="F190" s="8">
        <f t="shared" si="193"/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137"/>
      <c r="M190" s="137"/>
    </row>
    <row r="191" spans="1:13" ht="17.45" customHeight="1" x14ac:dyDescent="0.2">
      <c r="A191" s="189" t="s">
        <v>187</v>
      </c>
      <c r="B191" s="123" t="s">
        <v>223</v>
      </c>
      <c r="C191" s="137" t="s">
        <v>73</v>
      </c>
      <c r="D191" s="9" t="s">
        <v>4</v>
      </c>
      <c r="E191" s="8">
        <f t="shared" ref="E191" si="194">SUM(E192:E195)</f>
        <v>0</v>
      </c>
      <c r="F191" s="8">
        <f t="shared" ref="F191:K191" si="195">F192+F193+F194+F195</f>
        <v>0</v>
      </c>
      <c r="G191" s="8">
        <f t="shared" si="195"/>
        <v>0</v>
      </c>
      <c r="H191" s="8">
        <f t="shared" si="195"/>
        <v>0</v>
      </c>
      <c r="I191" s="8">
        <f t="shared" si="195"/>
        <v>0</v>
      </c>
      <c r="J191" s="8">
        <f t="shared" si="195"/>
        <v>0</v>
      </c>
      <c r="K191" s="8">
        <f t="shared" si="195"/>
        <v>0</v>
      </c>
      <c r="L191" s="137" t="s">
        <v>101</v>
      </c>
      <c r="M191" s="123"/>
    </row>
    <row r="192" spans="1:13" ht="44.45" customHeight="1" x14ac:dyDescent="0.2">
      <c r="A192" s="190"/>
      <c r="B192" s="124"/>
      <c r="C192" s="137"/>
      <c r="D192" s="9" t="s">
        <v>3</v>
      </c>
      <c r="E192" s="8">
        <f t="shared" ref="E192" si="196">E197</f>
        <v>0</v>
      </c>
      <c r="F192" s="8">
        <f>G192+H192+I192+J192+K192</f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137"/>
      <c r="M192" s="124"/>
    </row>
    <row r="193" spans="1:13" ht="60" x14ac:dyDescent="0.2">
      <c r="A193" s="190"/>
      <c r="B193" s="124"/>
      <c r="C193" s="137"/>
      <c r="D193" s="9" t="s">
        <v>2</v>
      </c>
      <c r="E193" s="8">
        <f t="shared" ref="E193" si="197">E198</f>
        <v>0</v>
      </c>
      <c r="F193" s="8">
        <f>G193+H193+I193+J193+K193</f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137"/>
      <c r="M193" s="124"/>
    </row>
    <row r="194" spans="1:13" ht="75" x14ac:dyDescent="0.2">
      <c r="A194" s="190"/>
      <c r="B194" s="124"/>
      <c r="C194" s="137"/>
      <c r="D194" s="9" t="s">
        <v>1</v>
      </c>
      <c r="E194" s="8">
        <v>0</v>
      </c>
      <c r="F194" s="8">
        <f>G194+H194+I194+J194+K194</f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137"/>
      <c r="M194" s="124"/>
    </row>
    <row r="195" spans="1:13" ht="29.45" customHeight="1" x14ac:dyDescent="0.2">
      <c r="A195" s="191"/>
      <c r="B195" s="125"/>
      <c r="C195" s="137"/>
      <c r="D195" s="9" t="s">
        <v>0</v>
      </c>
      <c r="E195" s="8">
        <f t="shared" ref="E195" si="198">E200</f>
        <v>0</v>
      </c>
      <c r="F195" s="8">
        <f>G195+H195+I195+J195+K195</f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137"/>
      <c r="M195" s="125"/>
    </row>
    <row r="196" spans="1:13" ht="15" customHeight="1" x14ac:dyDescent="0.2">
      <c r="A196" s="189" t="s">
        <v>188</v>
      </c>
      <c r="B196" s="136" t="s">
        <v>224</v>
      </c>
      <c r="C196" s="137" t="s">
        <v>73</v>
      </c>
      <c r="D196" s="9" t="s">
        <v>4</v>
      </c>
      <c r="E196" s="8">
        <f>SUM(E197:E200)</f>
        <v>6570</v>
      </c>
      <c r="F196" s="8">
        <f t="shared" ref="F196:K196" si="199">F197+F198+F199+F200</f>
        <v>0</v>
      </c>
      <c r="G196" s="8">
        <f t="shared" si="199"/>
        <v>0</v>
      </c>
      <c r="H196" s="8">
        <f t="shared" si="199"/>
        <v>0</v>
      </c>
      <c r="I196" s="8">
        <f t="shared" si="199"/>
        <v>0</v>
      </c>
      <c r="J196" s="8">
        <f t="shared" si="199"/>
        <v>0</v>
      </c>
      <c r="K196" s="8">
        <f t="shared" si="199"/>
        <v>0</v>
      </c>
      <c r="L196" s="137" t="s">
        <v>101</v>
      </c>
      <c r="M196" s="137"/>
    </row>
    <row r="197" spans="1:13" ht="45" x14ac:dyDescent="0.2">
      <c r="A197" s="190"/>
      <c r="B197" s="136"/>
      <c r="C197" s="137"/>
      <c r="D197" s="9" t="s">
        <v>3</v>
      </c>
      <c r="E197" s="8">
        <v>0</v>
      </c>
      <c r="F197" s="8">
        <f>G197+H197+I197+J197+K197</f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137"/>
      <c r="M197" s="137"/>
    </row>
    <row r="198" spans="1:13" ht="60" x14ac:dyDescent="0.2">
      <c r="A198" s="190"/>
      <c r="B198" s="136"/>
      <c r="C198" s="137"/>
      <c r="D198" s="9" t="s">
        <v>2</v>
      </c>
      <c r="E198" s="8">
        <v>0</v>
      </c>
      <c r="F198" s="8">
        <f>G198+H198+I198+J198+K198</f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137"/>
      <c r="M198" s="137"/>
    </row>
    <row r="199" spans="1:13" ht="75" x14ac:dyDescent="0.2">
      <c r="A199" s="190"/>
      <c r="B199" s="136"/>
      <c r="C199" s="137"/>
      <c r="D199" s="9" t="s">
        <v>1</v>
      </c>
      <c r="E199" s="8">
        <v>6570</v>
      </c>
      <c r="F199" s="8">
        <f>G199+H199+I199+J199+K199</f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137"/>
      <c r="M199" s="137"/>
    </row>
    <row r="200" spans="1:13" ht="33" customHeight="1" x14ac:dyDescent="0.2">
      <c r="A200" s="191"/>
      <c r="B200" s="136"/>
      <c r="C200" s="137"/>
      <c r="D200" s="9" t="s">
        <v>0</v>
      </c>
      <c r="E200" s="8">
        <v>0</v>
      </c>
      <c r="F200" s="8">
        <f>G200+H200+I200+J200+K200</f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137"/>
      <c r="M200" s="137"/>
    </row>
    <row r="201" spans="1:13" ht="21" customHeight="1" x14ac:dyDescent="0.2">
      <c r="A201" s="189" t="s">
        <v>189</v>
      </c>
      <c r="B201" s="123" t="s">
        <v>225</v>
      </c>
      <c r="C201" s="126" t="s">
        <v>73</v>
      </c>
      <c r="D201" s="9" t="s">
        <v>4</v>
      </c>
      <c r="E201" s="8">
        <f t="shared" ref="E201:K201" si="200">E202+E203+E204+E205</f>
        <v>0</v>
      </c>
      <c r="F201" s="8">
        <f t="shared" si="200"/>
        <v>0</v>
      </c>
      <c r="G201" s="8">
        <f t="shared" si="200"/>
        <v>0</v>
      </c>
      <c r="H201" s="8">
        <f t="shared" si="200"/>
        <v>0</v>
      </c>
      <c r="I201" s="8">
        <f t="shared" si="200"/>
        <v>0</v>
      </c>
      <c r="J201" s="8">
        <f t="shared" si="200"/>
        <v>0</v>
      </c>
      <c r="K201" s="8">
        <f t="shared" si="200"/>
        <v>0</v>
      </c>
      <c r="L201" s="126" t="s">
        <v>101</v>
      </c>
      <c r="M201" s="126"/>
    </row>
    <row r="202" spans="1:13" ht="48" customHeight="1" x14ac:dyDescent="0.2">
      <c r="A202" s="190"/>
      <c r="B202" s="124"/>
      <c r="C202" s="127"/>
      <c r="D202" s="9" t="s">
        <v>3</v>
      </c>
      <c r="E202" s="8">
        <v>0</v>
      </c>
      <c r="F202" s="8">
        <f>G202+H202+I202+J202+K202</f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127"/>
      <c r="M202" s="127"/>
    </row>
    <row r="203" spans="1:13" ht="60.75" customHeight="1" x14ac:dyDescent="0.2">
      <c r="A203" s="190"/>
      <c r="B203" s="124"/>
      <c r="C203" s="127"/>
      <c r="D203" s="9" t="s">
        <v>2</v>
      </c>
      <c r="E203" s="8">
        <v>0</v>
      </c>
      <c r="F203" s="8">
        <f>G203+H203+I203+J203+K203</f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127"/>
      <c r="M203" s="127"/>
    </row>
    <row r="204" spans="1:13" ht="76.5" customHeight="1" x14ac:dyDescent="0.2">
      <c r="A204" s="190"/>
      <c r="B204" s="124"/>
      <c r="C204" s="127"/>
      <c r="D204" s="9" t="s">
        <v>1</v>
      </c>
      <c r="E204" s="8">
        <v>0</v>
      </c>
      <c r="F204" s="8">
        <f>G204+H204+I204+J204+K204</f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127"/>
      <c r="M204" s="127"/>
    </row>
    <row r="205" spans="1:13" ht="33" customHeight="1" x14ac:dyDescent="0.2">
      <c r="A205" s="191"/>
      <c r="B205" s="125"/>
      <c r="C205" s="128"/>
      <c r="D205" s="9" t="s">
        <v>0</v>
      </c>
      <c r="E205" s="8">
        <v>0</v>
      </c>
      <c r="F205" s="8">
        <f>G205+H205+I205+J205+K205</f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28"/>
      <c r="M205" s="128"/>
    </row>
    <row r="206" spans="1:13" ht="14.45" customHeight="1" x14ac:dyDescent="0.2">
      <c r="A206" s="189" t="s">
        <v>190</v>
      </c>
      <c r="B206" s="139" t="s">
        <v>226</v>
      </c>
      <c r="C206" s="137" t="s">
        <v>73</v>
      </c>
      <c r="D206" s="9" t="s">
        <v>4</v>
      </c>
      <c r="E206" s="8">
        <f t="shared" ref="E206:K206" si="201">SUM(E207:E210)</f>
        <v>0</v>
      </c>
      <c r="F206" s="8">
        <f t="shared" si="201"/>
        <v>43015.8</v>
      </c>
      <c r="G206" s="8">
        <f t="shared" si="201"/>
        <v>7550</v>
      </c>
      <c r="H206" s="8">
        <f t="shared" si="201"/>
        <v>7556</v>
      </c>
      <c r="I206" s="8">
        <f t="shared" si="201"/>
        <v>9367</v>
      </c>
      <c r="J206" s="8">
        <f t="shared" si="201"/>
        <v>9271.4</v>
      </c>
      <c r="K206" s="8">
        <f t="shared" si="201"/>
        <v>9271.4</v>
      </c>
      <c r="L206" s="137" t="s">
        <v>101</v>
      </c>
      <c r="M206" s="126"/>
    </row>
    <row r="207" spans="1:13" ht="43.5" customHeight="1" x14ac:dyDescent="0.2">
      <c r="A207" s="190"/>
      <c r="B207" s="139"/>
      <c r="C207" s="137"/>
      <c r="D207" s="9" t="s">
        <v>3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37"/>
      <c r="M207" s="127"/>
    </row>
    <row r="208" spans="1:13" ht="58.5" customHeight="1" x14ac:dyDescent="0.2">
      <c r="A208" s="190"/>
      <c r="B208" s="139"/>
      <c r="C208" s="137"/>
      <c r="D208" s="9" t="s">
        <v>2</v>
      </c>
      <c r="E208" s="8">
        <v>0</v>
      </c>
      <c r="F208" s="8">
        <f>G208+H208+I208+J208+K208</f>
        <v>13609</v>
      </c>
      <c r="G208" s="8">
        <v>1742</v>
      </c>
      <c r="H208" s="8">
        <v>2546</v>
      </c>
      <c r="I208" s="8">
        <v>3107</v>
      </c>
      <c r="J208" s="8">
        <v>3107</v>
      </c>
      <c r="K208" s="8">
        <v>3107</v>
      </c>
      <c r="L208" s="137"/>
      <c r="M208" s="127"/>
    </row>
    <row r="209" spans="1:28" ht="77.25" customHeight="1" x14ac:dyDescent="0.2">
      <c r="A209" s="190"/>
      <c r="B209" s="139"/>
      <c r="C209" s="137"/>
      <c r="D209" s="9" t="s">
        <v>1</v>
      </c>
      <c r="E209" s="8">
        <v>0</v>
      </c>
      <c r="F209" s="8">
        <f>G209+H209+I209+J209+K209</f>
        <v>29406.800000000003</v>
      </c>
      <c r="G209" s="8">
        <v>5808</v>
      </c>
      <c r="H209" s="8">
        <v>5010</v>
      </c>
      <c r="I209" s="8">
        <v>6260</v>
      </c>
      <c r="J209" s="8">
        <v>6164.4</v>
      </c>
      <c r="K209" s="8">
        <v>6164.4</v>
      </c>
      <c r="L209" s="137"/>
      <c r="M209" s="127"/>
    </row>
    <row r="210" spans="1:28" ht="30" customHeight="1" x14ac:dyDescent="0.2">
      <c r="A210" s="191"/>
      <c r="B210" s="139"/>
      <c r="C210" s="137"/>
      <c r="D210" s="9" t="s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137"/>
      <c r="M210" s="128"/>
    </row>
    <row r="211" spans="1:28" ht="30" customHeight="1" x14ac:dyDescent="0.2">
      <c r="A211" s="189" t="s">
        <v>191</v>
      </c>
      <c r="B211" s="193" t="s">
        <v>227</v>
      </c>
      <c r="C211" s="126"/>
      <c r="D211" s="9" t="s">
        <v>4</v>
      </c>
      <c r="E211" s="8">
        <v>0</v>
      </c>
      <c r="F211" s="8">
        <f t="shared" ref="F211:K211" si="202">SUM(F212+F213+F214+F215)</f>
        <v>0</v>
      </c>
      <c r="G211" s="8">
        <f t="shared" si="202"/>
        <v>0</v>
      </c>
      <c r="H211" s="8">
        <f t="shared" si="202"/>
        <v>0</v>
      </c>
      <c r="I211" s="8">
        <f t="shared" si="202"/>
        <v>0</v>
      </c>
      <c r="J211" s="8">
        <f t="shared" si="202"/>
        <v>0</v>
      </c>
      <c r="K211" s="8">
        <f t="shared" si="202"/>
        <v>0</v>
      </c>
      <c r="L211" s="126" t="s">
        <v>101</v>
      </c>
      <c r="M211" s="126"/>
    </row>
    <row r="212" spans="1:28" ht="51" customHeight="1" x14ac:dyDescent="0.2">
      <c r="A212" s="190"/>
      <c r="B212" s="205"/>
      <c r="C212" s="127"/>
      <c r="D212" s="9" t="s">
        <v>3</v>
      </c>
      <c r="E212" s="8">
        <v>0</v>
      </c>
      <c r="F212" s="8">
        <f>SUM(G212+H212+I212+J212+K212)</f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127"/>
      <c r="M212" s="127"/>
    </row>
    <row r="213" spans="1:28" ht="57.75" customHeight="1" x14ac:dyDescent="0.2">
      <c r="A213" s="190"/>
      <c r="B213" s="205"/>
      <c r="C213" s="127"/>
      <c r="D213" s="9" t="s">
        <v>2</v>
      </c>
      <c r="E213" s="8">
        <v>0</v>
      </c>
      <c r="F213" s="8">
        <f>SUM(G213+H213+I213+J213+K213)</f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27"/>
      <c r="M213" s="127"/>
    </row>
    <row r="214" spans="1:28" ht="77.25" customHeight="1" x14ac:dyDescent="0.2">
      <c r="A214" s="190"/>
      <c r="B214" s="205"/>
      <c r="C214" s="127"/>
      <c r="D214" s="9" t="s">
        <v>1</v>
      </c>
      <c r="E214" s="8">
        <v>0</v>
      </c>
      <c r="F214" s="8">
        <f>SUM(G214+H214+I214+J214+K214)</f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127"/>
      <c r="M214" s="127"/>
    </row>
    <row r="215" spans="1:28" ht="30" customHeight="1" x14ac:dyDescent="0.2">
      <c r="A215" s="191"/>
      <c r="B215" s="206"/>
      <c r="C215" s="128"/>
      <c r="D215" s="9" t="s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128"/>
      <c r="M215" s="128"/>
    </row>
    <row r="216" spans="1:28" s="6" customFormat="1" ht="15" customHeight="1" x14ac:dyDescent="0.2">
      <c r="A216" s="167"/>
      <c r="B216" s="156" t="s">
        <v>123</v>
      </c>
      <c r="C216" s="156" t="s">
        <v>73</v>
      </c>
      <c r="D216" s="101" t="s">
        <v>4</v>
      </c>
      <c r="E216" s="8">
        <f>E217+E218+E219+E220</f>
        <v>90064.9</v>
      </c>
      <c r="F216" s="8">
        <f>G216+H216+I216+J216+K216</f>
        <v>674802.8</v>
      </c>
      <c r="G216" s="8">
        <f>G217+G218+G219+G220</f>
        <v>118483.4</v>
      </c>
      <c r="H216" s="8">
        <f t="shared" ref="H216:K216" si="203">H217+H218+H219+H220</f>
        <v>121644.1</v>
      </c>
      <c r="I216" s="8">
        <f t="shared" si="203"/>
        <v>140155.5</v>
      </c>
      <c r="J216" s="8">
        <f t="shared" si="203"/>
        <v>147259.9</v>
      </c>
      <c r="K216" s="8">
        <f t="shared" si="203"/>
        <v>147259.9</v>
      </c>
      <c r="L216" s="137"/>
      <c r="M216" s="13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s="6" customFormat="1" ht="42.75" customHeight="1" x14ac:dyDescent="0.2">
      <c r="A217" s="167"/>
      <c r="B217" s="156"/>
      <c r="C217" s="156"/>
      <c r="D217" s="101" t="s">
        <v>3</v>
      </c>
      <c r="E217" s="8">
        <f>E12+E32+E62+E112+E137+E162</f>
        <v>0</v>
      </c>
      <c r="F217" s="8">
        <v>0</v>
      </c>
      <c r="G217" s="8">
        <f t="shared" ref="G217:K220" si="204">G12+G32+G62+G112+G137+G162</f>
        <v>0</v>
      </c>
      <c r="H217" s="8">
        <f t="shared" si="204"/>
        <v>0</v>
      </c>
      <c r="I217" s="8">
        <f t="shared" si="204"/>
        <v>0</v>
      </c>
      <c r="J217" s="8">
        <f t="shared" si="204"/>
        <v>0</v>
      </c>
      <c r="K217" s="8">
        <f t="shared" si="204"/>
        <v>0</v>
      </c>
      <c r="L217" s="137"/>
      <c r="M217" s="13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s="6" customFormat="1" ht="58.5" customHeight="1" x14ac:dyDescent="0.2">
      <c r="A218" s="167"/>
      <c r="B218" s="156"/>
      <c r="C218" s="156"/>
      <c r="D218" s="101" t="s">
        <v>2</v>
      </c>
      <c r="E218" s="8">
        <f>E13+E33+E63+E113+E138+E163</f>
        <v>0</v>
      </c>
      <c r="F218" s="8">
        <f>G218+H218+I218+J218+K218</f>
        <v>13609</v>
      </c>
      <c r="G218" s="8">
        <f t="shared" si="204"/>
        <v>1742</v>
      </c>
      <c r="H218" s="8">
        <f t="shared" si="204"/>
        <v>2546</v>
      </c>
      <c r="I218" s="8">
        <f t="shared" si="204"/>
        <v>3107</v>
      </c>
      <c r="J218" s="8">
        <f t="shared" si="204"/>
        <v>3107</v>
      </c>
      <c r="K218" s="8">
        <f t="shared" si="204"/>
        <v>3107</v>
      </c>
      <c r="L218" s="137"/>
      <c r="M218" s="13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s="6" customFormat="1" ht="71.25" customHeight="1" x14ac:dyDescent="0.2">
      <c r="A219" s="167"/>
      <c r="B219" s="156"/>
      <c r="C219" s="156"/>
      <c r="D219" s="101" t="s">
        <v>1</v>
      </c>
      <c r="E219" s="8">
        <f>E14+E34+E64+E114+E139+E164</f>
        <v>90064.9</v>
      </c>
      <c r="F219" s="8">
        <f>G219+H219+I219+J219+K219</f>
        <v>661193.80000000005</v>
      </c>
      <c r="G219" s="8">
        <f t="shared" si="204"/>
        <v>116741.4</v>
      </c>
      <c r="H219" s="8">
        <f t="shared" si="204"/>
        <v>119098.1</v>
      </c>
      <c r="I219" s="8">
        <f t="shared" si="204"/>
        <v>137048.5</v>
      </c>
      <c r="J219" s="8">
        <f t="shared" si="204"/>
        <v>144152.9</v>
      </c>
      <c r="K219" s="8">
        <f t="shared" si="204"/>
        <v>144152.9</v>
      </c>
      <c r="L219" s="137"/>
      <c r="M219" s="13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s="6" customFormat="1" ht="30" customHeight="1" x14ac:dyDescent="0.2">
      <c r="A220" s="167"/>
      <c r="B220" s="156"/>
      <c r="C220" s="156"/>
      <c r="D220" s="101" t="s">
        <v>0</v>
      </c>
      <c r="E220" s="8">
        <f>E15+E35+E65+E115+E140+E165</f>
        <v>0</v>
      </c>
      <c r="F220" s="8">
        <f>G220+H220+I220+J220+K220</f>
        <v>0</v>
      </c>
      <c r="G220" s="8">
        <f t="shared" si="204"/>
        <v>0</v>
      </c>
      <c r="H220" s="8">
        <f t="shared" si="204"/>
        <v>0</v>
      </c>
      <c r="I220" s="8">
        <f t="shared" si="204"/>
        <v>0</v>
      </c>
      <c r="J220" s="8">
        <f t="shared" si="204"/>
        <v>0</v>
      </c>
      <c r="K220" s="8">
        <f t="shared" si="204"/>
        <v>0</v>
      </c>
      <c r="L220" s="137"/>
      <c r="M220" s="13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37.5" customHeight="1" x14ac:dyDescent="0.2">
      <c r="A221" s="137" t="s">
        <v>230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</row>
    <row r="222" spans="1:28" ht="21" customHeight="1" x14ac:dyDescent="0.2">
      <c r="A222" s="167" t="s">
        <v>26</v>
      </c>
      <c r="B222" s="136" t="s">
        <v>229</v>
      </c>
      <c r="C222" s="137" t="s">
        <v>73</v>
      </c>
      <c r="D222" s="9" t="s">
        <v>4</v>
      </c>
      <c r="E222" s="11">
        <f t="shared" ref="E222:F222" si="205">E223+E224+E225+E226</f>
        <v>490</v>
      </c>
      <c r="F222" s="11">
        <f t="shared" si="205"/>
        <v>3697.1</v>
      </c>
      <c r="G222" s="11">
        <f>G223+G224+G225+G226</f>
        <v>297.10000000000002</v>
      </c>
      <c r="H222" s="11">
        <f t="shared" ref="H222:K222" si="206">H223+H224+H225+H226</f>
        <v>750</v>
      </c>
      <c r="I222" s="11">
        <f t="shared" si="206"/>
        <v>800</v>
      </c>
      <c r="J222" s="11">
        <f t="shared" si="206"/>
        <v>900</v>
      </c>
      <c r="K222" s="11">
        <f t="shared" si="206"/>
        <v>950</v>
      </c>
      <c r="L222" s="188"/>
      <c r="M222" s="137" t="s">
        <v>392</v>
      </c>
    </row>
    <row r="223" spans="1:28" ht="51.75" customHeight="1" x14ac:dyDescent="0.2">
      <c r="A223" s="194"/>
      <c r="B223" s="136"/>
      <c r="C223" s="137"/>
      <c r="D223" s="9" t="s">
        <v>3</v>
      </c>
      <c r="E223" s="11">
        <f t="shared" ref="E223:F223" si="207">E228+E238+E243+E248+E253+E258+E263+E268+E273</f>
        <v>0</v>
      </c>
      <c r="F223" s="11">
        <f t="shared" si="207"/>
        <v>0</v>
      </c>
      <c r="G223" s="11">
        <f t="shared" ref="G223:K224" si="208">G228+G238+G243+G248+G253+G258+G263+G268+G273</f>
        <v>0</v>
      </c>
      <c r="H223" s="11">
        <f t="shared" si="208"/>
        <v>0</v>
      </c>
      <c r="I223" s="11">
        <f t="shared" si="208"/>
        <v>0</v>
      </c>
      <c r="J223" s="11">
        <f t="shared" si="208"/>
        <v>0</v>
      </c>
      <c r="K223" s="11">
        <f t="shared" si="208"/>
        <v>0</v>
      </c>
      <c r="L223" s="188"/>
      <c r="M223" s="137"/>
    </row>
    <row r="224" spans="1:28" ht="58.5" customHeight="1" x14ac:dyDescent="0.2">
      <c r="A224" s="194"/>
      <c r="B224" s="136"/>
      <c r="C224" s="137"/>
      <c r="D224" s="9" t="s">
        <v>2</v>
      </c>
      <c r="E224" s="11">
        <f t="shared" ref="E224:F224" si="209">E229+E239+E244+E249+E254+E259+E264+E269+E274</f>
        <v>0</v>
      </c>
      <c r="F224" s="11">
        <f t="shared" si="209"/>
        <v>0</v>
      </c>
      <c r="G224" s="11">
        <f t="shared" si="208"/>
        <v>0</v>
      </c>
      <c r="H224" s="11">
        <f t="shared" si="208"/>
        <v>0</v>
      </c>
      <c r="I224" s="11">
        <f t="shared" si="208"/>
        <v>0</v>
      </c>
      <c r="J224" s="11">
        <f t="shared" si="208"/>
        <v>0</v>
      </c>
      <c r="K224" s="11">
        <f t="shared" si="208"/>
        <v>0</v>
      </c>
      <c r="L224" s="188"/>
      <c r="M224" s="137"/>
    </row>
    <row r="225" spans="1:13" ht="81" customHeight="1" x14ac:dyDescent="0.2">
      <c r="A225" s="194"/>
      <c r="B225" s="136"/>
      <c r="C225" s="137"/>
      <c r="D225" s="9" t="s">
        <v>27</v>
      </c>
      <c r="E225" s="11">
        <f>E230+E235+E240+E245+E250+E255+E260+E265+E270+E275</f>
        <v>490</v>
      </c>
      <c r="F225" s="11">
        <f>F230+F235+F240+F245+F250+F255+F260+F265+F270+F275</f>
        <v>3697.1</v>
      </c>
      <c r="G225" s="11">
        <f t="shared" ref="G225:K225" si="210">G230+G235+G240+G245+G250+G255+G260+G265+G270+G275</f>
        <v>297.10000000000002</v>
      </c>
      <c r="H225" s="11">
        <f t="shared" si="210"/>
        <v>750</v>
      </c>
      <c r="I225" s="11">
        <f t="shared" si="210"/>
        <v>800</v>
      </c>
      <c r="J225" s="11">
        <f t="shared" si="210"/>
        <v>900</v>
      </c>
      <c r="K225" s="11">
        <f t="shared" si="210"/>
        <v>950</v>
      </c>
      <c r="L225" s="188"/>
      <c r="M225" s="137"/>
    </row>
    <row r="226" spans="1:13" ht="93" customHeight="1" x14ac:dyDescent="0.2">
      <c r="A226" s="194"/>
      <c r="B226" s="136"/>
      <c r="C226" s="137"/>
      <c r="D226" s="9" t="s">
        <v>0</v>
      </c>
      <c r="E226" s="11">
        <f t="shared" ref="E226:F226" si="211">E231+E241+E246+E251+E256+E261+E266+E271+E276</f>
        <v>0</v>
      </c>
      <c r="F226" s="11">
        <f t="shared" si="211"/>
        <v>0</v>
      </c>
      <c r="G226" s="11">
        <f>G231+G241+G246+G251+G256+G261+G266+G271+G276</f>
        <v>0</v>
      </c>
      <c r="H226" s="11">
        <f t="shared" ref="H226:K226" si="212">H231+H241+H246+H251+H256+H261+H266+H271+H276</f>
        <v>0</v>
      </c>
      <c r="I226" s="11">
        <f t="shared" si="212"/>
        <v>0</v>
      </c>
      <c r="J226" s="11">
        <f t="shared" si="212"/>
        <v>0</v>
      </c>
      <c r="K226" s="11">
        <f t="shared" si="212"/>
        <v>0</v>
      </c>
      <c r="L226" s="188"/>
      <c r="M226" s="137"/>
    </row>
    <row r="227" spans="1:13" ht="27" customHeight="1" x14ac:dyDescent="0.2">
      <c r="A227" s="167" t="s">
        <v>31</v>
      </c>
      <c r="B227" s="200" t="s">
        <v>393</v>
      </c>
      <c r="C227" s="137" t="s">
        <v>73</v>
      </c>
      <c r="D227" s="9" t="s">
        <v>4</v>
      </c>
      <c r="E227" s="11">
        <f>E228+E229+E230+E231</f>
        <v>0</v>
      </c>
      <c r="F227" s="11">
        <f>F228+F229+F230+F231</f>
        <v>0</v>
      </c>
      <c r="G227" s="11">
        <f>G228+G229+G230+G231</f>
        <v>0</v>
      </c>
      <c r="H227" s="11">
        <f t="shared" ref="H227:K227" si="213">H228+H229+H230+H231</f>
        <v>0</v>
      </c>
      <c r="I227" s="11">
        <f t="shared" si="213"/>
        <v>0</v>
      </c>
      <c r="J227" s="11">
        <f t="shared" si="213"/>
        <v>0</v>
      </c>
      <c r="K227" s="11">
        <f t="shared" si="213"/>
        <v>0</v>
      </c>
      <c r="L227" s="137" t="s">
        <v>98</v>
      </c>
      <c r="M227" s="137"/>
    </row>
    <row r="228" spans="1:13" ht="45.75" customHeight="1" x14ac:dyDescent="0.2">
      <c r="A228" s="194"/>
      <c r="B228" s="136"/>
      <c r="C228" s="137"/>
      <c r="D228" s="9" t="s">
        <v>3</v>
      </c>
      <c r="E228" s="11">
        <v>0</v>
      </c>
      <c r="F228" s="11">
        <f>G228+H228+I228+J228+K228</f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37"/>
      <c r="M228" s="137"/>
    </row>
    <row r="229" spans="1:13" ht="65.25" customHeight="1" x14ac:dyDescent="0.2">
      <c r="A229" s="194"/>
      <c r="B229" s="136"/>
      <c r="C229" s="137"/>
      <c r="D229" s="9" t="s">
        <v>2</v>
      </c>
      <c r="E229" s="11">
        <v>0</v>
      </c>
      <c r="F229" s="11">
        <f>G229+H229+I229+J229+K229</f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37"/>
      <c r="M229" s="137"/>
    </row>
    <row r="230" spans="1:13" ht="86.25" customHeight="1" x14ac:dyDescent="0.2">
      <c r="A230" s="194"/>
      <c r="B230" s="136"/>
      <c r="C230" s="137"/>
      <c r="D230" s="9" t="s">
        <v>27</v>
      </c>
      <c r="E230" s="11">
        <v>0</v>
      </c>
      <c r="F230" s="11">
        <f>G230+H230+I230+J230+K230</f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137"/>
      <c r="M230" s="137"/>
    </row>
    <row r="231" spans="1:13" ht="27.75" customHeight="1" x14ac:dyDescent="0.2">
      <c r="A231" s="194"/>
      <c r="B231" s="136"/>
      <c r="C231" s="137"/>
      <c r="D231" s="9" t="s">
        <v>0</v>
      </c>
      <c r="E231" s="11">
        <v>0</v>
      </c>
      <c r="F231" s="11">
        <f>G231+H231+I231+J231+K231</f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37"/>
      <c r="M231" s="137"/>
    </row>
    <row r="232" spans="1:13" ht="20.25" customHeight="1" x14ac:dyDescent="0.2">
      <c r="A232" s="167" t="s">
        <v>61</v>
      </c>
      <c r="B232" s="139" t="s">
        <v>231</v>
      </c>
      <c r="C232" s="137" t="s">
        <v>73</v>
      </c>
      <c r="D232" s="9" t="s">
        <v>4</v>
      </c>
      <c r="E232" s="11">
        <f>E233+E234+E236</f>
        <v>0</v>
      </c>
      <c r="F232" s="11">
        <f t="shared" ref="F232:K232" si="214">F233+F234+F235+F236</f>
        <v>200</v>
      </c>
      <c r="G232" s="11">
        <f t="shared" si="214"/>
        <v>0</v>
      </c>
      <c r="H232" s="11">
        <f t="shared" si="214"/>
        <v>0</v>
      </c>
      <c r="I232" s="11">
        <f t="shared" si="214"/>
        <v>0</v>
      </c>
      <c r="J232" s="11">
        <f t="shared" si="214"/>
        <v>100</v>
      </c>
      <c r="K232" s="11">
        <f t="shared" si="214"/>
        <v>100</v>
      </c>
      <c r="L232" s="137" t="s">
        <v>136</v>
      </c>
      <c r="M232" s="137"/>
    </row>
    <row r="233" spans="1:13" ht="51.75" customHeight="1" x14ac:dyDescent="0.2">
      <c r="A233" s="167"/>
      <c r="B233" s="139"/>
      <c r="C233" s="137"/>
      <c r="D233" s="9" t="s">
        <v>3</v>
      </c>
      <c r="E233" s="11">
        <v>0</v>
      </c>
      <c r="F233" s="11">
        <f t="shared" ref="F233:F234" si="215">G233+H233+I233+J233+K233</f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37"/>
      <c r="M233" s="137"/>
    </row>
    <row r="234" spans="1:13" ht="60" customHeight="1" x14ac:dyDescent="0.2">
      <c r="A234" s="167"/>
      <c r="B234" s="139"/>
      <c r="C234" s="137"/>
      <c r="D234" s="9" t="s">
        <v>2</v>
      </c>
      <c r="E234" s="11">
        <v>0</v>
      </c>
      <c r="F234" s="11">
        <f t="shared" si="215"/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37"/>
      <c r="M234" s="137"/>
    </row>
    <row r="235" spans="1:13" ht="77.25" customHeight="1" x14ac:dyDescent="0.2">
      <c r="A235" s="167"/>
      <c r="B235" s="139"/>
      <c r="C235" s="137"/>
      <c r="D235" s="9" t="s">
        <v>27</v>
      </c>
      <c r="E235" s="105"/>
      <c r="F235" s="11">
        <f t="shared" ref="F235" si="216">G235+H235+I235+J235+K235</f>
        <v>200</v>
      </c>
      <c r="G235" s="11">
        <v>0</v>
      </c>
      <c r="H235" s="11">
        <v>0</v>
      </c>
      <c r="I235" s="11">
        <v>0</v>
      </c>
      <c r="J235" s="11">
        <v>100</v>
      </c>
      <c r="K235" s="11">
        <v>100</v>
      </c>
      <c r="L235" s="137"/>
      <c r="M235" s="137"/>
    </row>
    <row r="236" spans="1:13" ht="36" customHeight="1" x14ac:dyDescent="0.2">
      <c r="A236" s="167"/>
      <c r="B236" s="139"/>
      <c r="C236" s="137"/>
      <c r="D236" s="9" t="s">
        <v>0</v>
      </c>
      <c r="E236" s="11">
        <v>0</v>
      </c>
      <c r="F236" s="11">
        <f t="shared" ref="F236" si="217">G236+H236+I236+J236+K236</f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37"/>
      <c r="M236" s="137"/>
    </row>
    <row r="237" spans="1:13" ht="18.75" customHeight="1" x14ac:dyDescent="0.2">
      <c r="A237" s="167" t="s">
        <v>66</v>
      </c>
      <c r="B237" s="139" t="s">
        <v>232</v>
      </c>
      <c r="C237" s="137" t="s">
        <v>73</v>
      </c>
      <c r="D237" s="9" t="s">
        <v>4</v>
      </c>
      <c r="E237" s="11">
        <f t="shared" ref="E237:K237" si="218">E238+E239+E240+E241</f>
        <v>0</v>
      </c>
      <c r="F237" s="11">
        <f t="shared" si="218"/>
        <v>175</v>
      </c>
      <c r="G237" s="11">
        <f t="shared" si="218"/>
        <v>35</v>
      </c>
      <c r="H237" s="11">
        <f t="shared" si="218"/>
        <v>35</v>
      </c>
      <c r="I237" s="11">
        <f t="shared" si="218"/>
        <v>35</v>
      </c>
      <c r="J237" s="11">
        <f t="shared" si="218"/>
        <v>35</v>
      </c>
      <c r="K237" s="11">
        <f t="shared" si="218"/>
        <v>35</v>
      </c>
      <c r="L237" s="126" t="s">
        <v>130</v>
      </c>
      <c r="M237" s="137"/>
    </row>
    <row r="238" spans="1:13" ht="48" customHeight="1" x14ac:dyDescent="0.2">
      <c r="A238" s="167"/>
      <c r="B238" s="136"/>
      <c r="C238" s="137"/>
      <c r="D238" s="9" t="s">
        <v>3</v>
      </c>
      <c r="E238" s="11">
        <v>0</v>
      </c>
      <c r="F238" s="11">
        <f t="shared" ref="F238:F241" si="219">G238+H238+I238+J238+K238</f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27"/>
      <c r="M238" s="137"/>
    </row>
    <row r="239" spans="1:13" ht="61.5" customHeight="1" x14ac:dyDescent="0.2">
      <c r="A239" s="167"/>
      <c r="B239" s="136"/>
      <c r="C239" s="137"/>
      <c r="D239" s="9" t="s">
        <v>2</v>
      </c>
      <c r="E239" s="11">
        <v>0</v>
      </c>
      <c r="F239" s="11">
        <f t="shared" si="219"/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27"/>
      <c r="M239" s="137"/>
    </row>
    <row r="240" spans="1:13" ht="75.75" customHeight="1" x14ac:dyDescent="0.2">
      <c r="A240" s="167"/>
      <c r="B240" s="136"/>
      <c r="C240" s="137"/>
      <c r="D240" s="9" t="s">
        <v>27</v>
      </c>
      <c r="E240" s="11">
        <v>0</v>
      </c>
      <c r="F240" s="11">
        <f t="shared" si="219"/>
        <v>175</v>
      </c>
      <c r="G240" s="67">
        <v>35</v>
      </c>
      <c r="H240" s="67">
        <v>35</v>
      </c>
      <c r="I240" s="67">
        <v>35</v>
      </c>
      <c r="J240" s="67">
        <v>35</v>
      </c>
      <c r="K240" s="67">
        <v>35</v>
      </c>
      <c r="L240" s="127"/>
      <c r="M240" s="137"/>
    </row>
    <row r="241" spans="1:13" ht="32.25" customHeight="1" x14ac:dyDescent="0.2">
      <c r="A241" s="167"/>
      <c r="B241" s="136"/>
      <c r="C241" s="137"/>
      <c r="D241" s="9" t="s">
        <v>0</v>
      </c>
      <c r="E241" s="11">
        <v>0</v>
      </c>
      <c r="F241" s="11">
        <f t="shared" si="219"/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28"/>
      <c r="M241" s="137"/>
    </row>
    <row r="242" spans="1:13" ht="20.25" customHeight="1" x14ac:dyDescent="0.2">
      <c r="A242" s="167" t="s">
        <v>64</v>
      </c>
      <c r="B242" s="176" t="s">
        <v>233</v>
      </c>
      <c r="C242" s="137" t="s">
        <v>73</v>
      </c>
      <c r="D242" s="9" t="s">
        <v>4</v>
      </c>
      <c r="E242" s="11">
        <f t="shared" ref="E242:K242" si="220">E243+E244+E245+E246</f>
        <v>0</v>
      </c>
      <c r="F242" s="11">
        <f t="shared" si="220"/>
        <v>60</v>
      </c>
      <c r="G242" s="11">
        <f t="shared" si="220"/>
        <v>0</v>
      </c>
      <c r="H242" s="11">
        <f t="shared" si="220"/>
        <v>15</v>
      </c>
      <c r="I242" s="11">
        <f t="shared" si="220"/>
        <v>15</v>
      </c>
      <c r="J242" s="11">
        <f t="shared" si="220"/>
        <v>15</v>
      </c>
      <c r="K242" s="11">
        <f t="shared" si="220"/>
        <v>15</v>
      </c>
      <c r="L242" s="137" t="s">
        <v>98</v>
      </c>
      <c r="M242" s="137"/>
    </row>
    <row r="243" spans="1:13" ht="44.25" customHeight="1" x14ac:dyDescent="0.2">
      <c r="A243" s="167"/>
      <c r="B243" s="176"/>
      <c r="C243" s="137"/>
      <c r="D243" s="9" t="s">
        <v>3</v>
      </c>
      <c r="E243" s="11">
        <v>0</v>
      </c>
      <c r="F243" s="11">
        <f t="shared" ref="F243:F246" si="221">G243+H243+I243+J243+K243</f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37"/>
      <c r="M243" s="137"/>
    </row>
    <row r="244" spans="1:13" ht="57.75" customHeight="1" x14ac:dyDescent="0.2">
      <c r="A244" s="167"/>
      <c r="B244" s="176"/>
      <c r="C244" s="137"/>
      <c r="D244" s="9" t="s">
        <v>2</v>
      </c>
      <c r="E244" s="11">
        <v>0</v>
      </c>
      <c r="F244" s="11">
        <f t="shared" si="221"/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37"/>
      <c r="M244" s="137"/>
    </row>
    <row r="245" spans="1:13" ht="75.75" customHeight="1" x14ac:dyDescent="0.2">
      <c r="A245" s="167"/>
      <c r="B245" s="176"/>
      <c r="C245" s="137"/>
      <c r="D245" s="9" t="s">
        <v>27</v>
      </c>
      <c r="E245" s="11">
        <v>0</v>
      </c>
      <c r="F245" s="11">
        <f t="shared" si="221"/>
        <v>60</v>
      </c>
      <c r="G245" s="67">
        <v>0</v>
      </c>
      <c r="H245" s="67">
        <v>15</v>
      </c>
      <c r="I245" s="67">
        <v>15</v>
      </c>
      <c r="J245" s="67">
        <v>15</v>
      </c>
      <c r="K245" s="67">
        <v>15</v>
      </c>
      <c r="L245" s="137"/>
      <c r="M245" s="137"/>
    </row>
    <row r="246" spans="1:13" ht="37.5" customHeight="1" x14ac:dyDescent="0.2">
      <c r="A246" s="167"/>
      <c r="B246" s="176"/>
      <c r="C246" s="137"/>
      <c r="D246" s="9" t="s">
        <v>0</v>
      </c>
      <c r="E246" s="11">
        <v>0</v>
      </c>
      <c r="F246" s="11">
        <f t="shared" si="221"/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37"/>
      <c r="M246" s="137"/>
    </row>
    <row r="247" spans="1:13" ht="20.25" customHeight="1" x14ac:dyDescent="0.2">
      <c r="A247" s="167" t="s">
        <v>67</v>
      </c>
      <c r="B247" s="139" t="s">
        <v>394</v>
      </c>
      <c r="C247" s="137" t="s">
        <v>73</v>
      </c>
      <c r="D247" s="9" t="s">
        <v>4</v>
      </c>
      <c r="E247" s="11">
        <f>E248+E249+E250+E251</f>
        <v>490</v>
      </c>
      <c r="F247" s="11">
        <f>F248+F249+F250+F251</f>
        <v>2025.1</v>
      </c>
      <c r="G247" s="11">
        <f>G248+G249+G250+G251</f>
        <v>225.1</v>
      </c>
      <c r="H247" s="11">
        <f t="shared" ref="H247:K247" si="222">H248+H249+H250+H251</f>
        <v>450</v>
      </c>
      <c r="I247" s="11">
        <f t="shared" si="222"/>
        <v>450</v>
      </c>
      <c r="J247" s="11">
        <f t="shared" si="222"/>
        <v>450</v>
      </c>
      <c r="K247" s="11">
        <f t="shared" si="222"/>
        <v>450</v>
      </c>
      <c r="L247" s="137" t="s">
        <v>98</v>
      </c>
      <c r="M247" s="137"/>
    </row>
    <row r="248" spans="1:13" ht="45.75" customHeight="1" x14ac:dyDescent="0.2">
      <c r="A248" s="167"/>
      <c r="B248" s="139"/>
      <c r="C248" s="137"/>
      <c r="D248" s="9" t="s">
        <v>3</v>
      </c>
      <c r="E248" s="11">
        <v>0</v>
      </c>
      <c r="F248" s="11">
        <f>G248+H248+I248+J248+K248</f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37"/>
      <c r="M248" s="137"/>
    </row>
    <row r="249" spans="1:13" ht="57.75" customHeight="1" x14ac:dyDescent="0.2">
      <c r="A249" s="167"/>
      <c r="B249" s="139"/>
      <c r="C249" s="137"/>
      <c r="D249" s="9" t="s">
        <v>2</v>
      </c>
      <c r="E249" s="11">
        <v>0</v>
      </c>
      <c r="F249" s="11">
        <f>G249+H249+I249+J249+K249</f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37"/>
      <c r="M249" s="137"/>
    </row>
    <row r="250" spans="1:13" ht="74.25" customHeight="1" x14ac:dyDescent="0.2">
      <c r="A250" s="167"/>
      <c r="B250" s="139"/>
      <c r="C250" s="137"/>
      <c r="D250" s="9" t="s">
        <v>27</v>
      </c>
      <c r="E250" s="11">
        <v>490</v>
      </c>
      <c r="F250" s="11">
        <f>G250+H250+I250+J250+K250</f>
        <v>2025.1</v>
      </c>
      <c r="G250" s="11">
        <v>225.1</v>
      </c>
      <c r="H250" s="11">
        <v>450</v>
      </c>
      <c r="I250" s="11">
        <v>450</v>
      </c>
      <c r="J250" s="11">
        <v>450</v>
      </c>
      <c r="K250" s="11">
        <v>450</v>
      </c>
      <c r="L250" s="137"/>
      <c r="M250" s="137"/>
    </row>
    <row r="251" spans="1:13" ht="31.5" customHeight="1" x14ac:dyDescent="0.2">
      <c r="A251" s="167"/>
      <c r="B251" s="139"/>
      <c r="C251" s="137"/>
      <c r="D251" s="9" t="s">
        <v>0</v>
      </c>
      <c r="E251" s="11">
        <v>0</v>
      </c>
      <c r="F251" s="11">
        <f>G251+H251+I251+J251+K251</f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37"/>
      <c r="M251" s="137"/>
    </row>
    <row r="252" spans="1:13" ht="20.25" customHeight="1" x14ac:dyDescent="0.2">
      <c r="A252" s="167" t="s">
        <v>68</v>
      </c>
      <c r="B252" s="136" t="s">
        <v>395</v>
      </c>
      <c r="C252" s="137" t="s">
        <v>73</v>
      </c>
      <c r="D252" s="9" t="s">
        <v>4</v>
      </c>
      <c r="E252" s="11">
        <f>E253+E254+E255+E256</f>
        <v>0</v>
      </c>
      <c r="F252" s="11">
        <f>F253+F254+F255+F256</f>
        <v>1087</v>
      </c>
      <c r="G252" s="11">
        <f>G253+G254+G255+G256</f>
        <v>37</v>
      </c>
      <c r="H252" s="11">
        <f t="shared" ref="H252:K252" si="223">H253+H254+H255+H256</f>
        <v>100</v>
      </c>
      <c r="I252" s="11">
        <f t="shared" si="223"/>
        <v>300</v>
      </c>
      <c r="J252" s="11">
        <f t="shared" si="223"/>
        <v>300</v>
      </c>
      <c r="K252" s="11">
        <f t="shared" si="223"/>
        <v>350</v>
      </c>
      <c r="L252" s="137" t="s">
        <v>98</v>
      </c>
      <c r="M252" s="137"/>
    </row>
    <row r="253" spans="1:13" ht="49.5" customHeight="1" x14ac:dyDescent="0.2">
      <c r="A253" s="167"/>
      <c r="B253" s="136"/>
      <c r="C253" s="137"/>
      <c r="D253" s="9" t="s">
        <v>3</v>
      </c>
      <c r="E253" s="11">
        <v>0</v>
      </c>
      <c r="F253" s="11">
        <f>G253+H253+I253+J253+K253</f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37"/>
      <c r="M253" s="137"/>
    </row>
    <row r="254" spans="1:13" ht="62.25" customHeight="1" x14ac:dyDescent="0.2">
      <c r="A254" s="167"/>
      <c r="B254" s="136"/>
      <c r="C254" s="137"/>
      <c r="D254" s="9" t="s">
        <v>2</v>
      </c>
      <c r="E254" s="11">
        <v>0</v>
      </c>
      <c r="F254" s="11">
        <f>G254+H254+I254+J254+K254</f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37"/>
      <c r="M254" s="137"/>
    </row>
    <row r="255" spans="1:13" ht="82.5" customHeight="1" x14ac:dyDescent="0.2">
      <c r="A255" s="167"/>
      <c r="B255" s="136"/>
      <c r="C255" s="137"/>
      <c r="D255" s="9" t="s">
        <v>27</v>
      </c>
      <c r="E255" s="11">
        <v>0</v>
      </c>
      <c r="F255" s="11">
        <f>G255+H255+I255+J255+K255</f>
        <v>1087</v>
      </c>
      <c r="G255" s="11">
        <v>37</v>
      </c>
      <c r="H255" s="11">
        <v>100</v>
      </c>
      <c r="I255" s="11">
        <v>300</v>
      </c>
      <c r="J255" s="11">
        <v>300</v>
      </c>
      <c r="K255" s="11">
        <v>350</v>
      </c>
      <c r="L255" s="137"/>
      <c r="M255" s="137"/>
    </row>
    <row r="256" spans="1:13" ht="33" customHeight="1" x14ac:dyDescent="0.2">
      <c r="A256" s="167"/>
      <c r="B256" s="136"/>
      <c r="C256" s="137"/>
      <c r="D256" s="9" t="s">
        <v>0</v>
      </c>
      <c r="E256" s="11">
        <v>0</v>
      </c>
      <c r="F256" s="11">
        <f>G256+H256+I256+J256+K256</f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37"/>
      <c r="M256" s="137"/>
    </row>
    <row r="257" spans="1:13" ht="21" customHeight="1" x14ac:dyDescent="0.2">
      <c r="A257" s="168" t="s">
        <v>78</v>
      </c>
      <c r="B257" s="136" t="s">
        <v>234</v>
      </c>
      <c r="C257" s="137" t="s">
        <v>73</v>
      </c>
      <c r="D257" s="9" t="s">
        <v>4</v>
      </c>
      <c r="E257" s="11">
        <f>E258+E259+E260+E261</f>
        <v>0</v>
      </c>
      <c r="F257" s="11">
        <f>F258+F259+F260+F261</f>
        <v>150</v>
      </c>
      <c r="G257" s="11">
        <f>G258+G259+G260+G261</f>
        <v>0</v>
      </c>
      <c r="H257" s="11">
        <f t="shared" ref="H257:K257" si="224">H258+H259+H260+H261</f>
        <v>150</v>
      </c>
      <c r="I257" s="11">
        <f t="shared" si="224"/>
        <v>0</v>
      </c>
      <c r="J257" s="11">
        <f t="shared" si="224"/>
        <v>0</v>
      </c>
      <c r="K257" s="11">
        <f t="shared" si="224"/>
        <v>0</v>
      </c>
      <c r="L257" s="126" t="s">
        <v>7</v>
      </c>
      <c r="M257" s="126"/>
    </row>
    <row r="258" spans="1:13" ht="48" customHeight="1" x14ac:dyDescent="0.2">
      <c r="A258" s="169"/>
      <c r="B258" s="136"/>
      <c r="C258" s="137"/>
      <c r="D258" s="9" t="s">
        <v>3</v>
      </c>
      <c r="E258" s="11">
        <v>0</v>
      </c>
      <c r="F258" s="11">
        <f>G258+H258+I258+J258+K258</f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27"/>
      <c r="M258" s="127"/>
    </row>
    <row r="259" spans="1:13" ht="60.75" customHeight="1" x14ac:dyDescent="0.2">
      <c r="A259" s="169"/>
      <c r="B259" s="136"/>
      <c r="C259" s="137"/>
      <c r="D259" s="9" t="s">
        <v>2</v>
      </c>
      <c r="E259" s="11">
        <v>0</v>
      </c>
      <c r="F259" s="11">
        <f>G259+H259+I259+J259+K259</f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27"/>
      <c r="M259" s="127"/>
    </row>
    <row r="260" spans="1:13" ht="74.25" customHeight="1" x14ac:dyDescent="0.2">
      <c r="A260" s="169"/>
      <c r="B260" s="136"/>
      <c r="C260" s="137"/>
      <c r="D260" s="9" t="s">
        <v>27</v>
      </c>
      <c r="E260" s="11">
        <v>0</v>
      </c>
      <c r="F260" s="11">
        <f>G260+H260+I260+J260+K260</f>
        <v>150</v>
      </c>
      <c r="G260" s="67">
        <v>0</v>
      </c>
      <c r="H260" s="67">
        <v>150</v>
      </c>
      <c r="I260" s="67">
        <v>0</v>
      </c>
      <c r="J260" s="67">
        <v>0</v>
      </c>
      <c r="K260" s="67">
        <v>0</v>
      </c>
      <c r="L260" s="127"/>
      <c r="M260" s="127"/>
    </row>
    <row r="261" spans="1:13" ht="33" customHeight="1" x14ac:dyDescent="0.2">
      <c r="A261" s="170"/>
      <c r="B261" s="136"/>
      <c r="C261" s="137"/>
      <c r="D261" s="9" t="s">
        <v>0</v>
      </c>
      <c r="E261" s="11">
        <v>0</v>
      </c>
      <c r="F261" s="11">
        <f>G261+H261+I261+J261+K261</f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28"/>
      <c r="M261" s="128"/>
    </row>
    <row r="262" spans="1:13" ht="21" customHeight="1" x14ac:dyDescent="0.2">
      <c r="A262" s="168" t="s">
        <v>79</v>
      </c>
      <c r="B262" s="139" t="s">
        <v>235</v>
      </c>
      <c r="C262" s="137" t="s">
        <v>73</v>
      </c>
      <c r="D262" s="9" t="s">
        <v>4</v>
      </c>
      <c r="E262" s="11">
        <f>E263+E264+E265+E266</f>
        <v>0</v>
      </c>
      <c r="F262" s="11">
        <f>F263+F264+F265+F266</f>
        <v>0</v>
      </c>
      <c r="G262" s="11">
        <f>G263+G264+G265+G266</f>
        <v>0</v>
      </c>
      <c r="H262" s="11">
        <f t="shared" ref="H262:K262" si="225">H263+H264+H265+H266</f>
        <v>0</v>
      </c>
      <c r="I262" s="11">
        <f t="shared" si="225"/>
        <v>0</v>
      </c>
      <c r="J262" s="11">
        <f t="shared" si="225"/>
        <v>0</v>
      </c>
      <c r="K262" s="11">
        <f t="shared" si="225"/>
        <v>0</v>
      </c>
      <c r="L262" s="126" t="s">
        <v>7</v>
      </c>
      <c r="M262" s="126"/>
    </row>
    <row r="263" spans="1:13" ht="48.75" customHeight="1" x14ac:dyDescent="0.2">
      <c r="A263" s="169"/>
      <c r="B263" s="136"/>
      <c r="C263" s="137"/>
      <c r="D263" s="9" t="s">
        <v>3</v>
      </c>
      <c r="E263" s="11">
        <v>0</v>
      </c>
      <c r="F263" s="11">
        <f>G263+H263+I263+J263+K263</f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7"/>
      <c r="M263" s="127"/>
    </row>
    <row r="264" spans="1:13" ht="63.75" customHeight="1" x14ac:dyDescent="0.2">
      <c r="A264" s="169"/>
      <c r="B264" s="136"/>
      <c r="C264" s="137"/>
      <c r="D264" s="9" t="s">
        <v>2</v>
      </c>
      <c r="E264" s="11">
        <v>0</v>
      </c>
      <c r="F264" s="11">
        <f>G264+H264+I264+J264+K264</f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27"/>
      <c r="M264" s="127"/>
    </row>
    <row r="265" spans="1:13" ht="75" customHeight="1" x14ac:dyDescent="0.2">
      <c r="A265" s="169"/>
      <c r="B265" s="136"/>
      <c r="C265" s="137"/>
      <c r="D265" s="9" t="s">
        <v>27</v>
      </c>
      <c r="E265" s="11">
        <v>0</v>
      </c>
      <c r="F265" s="11">
        <f>G265+H265+I265+J265+K265</f>
        <v>0</v>
      </c>
      <c r="G265" s="67">
        <v>0</v>
      </c>
      <c r="H265" s="67">
        <v>0</v>
      </c>
      <c r="I265" s="67">
        <v>0</v>
      </c>
      <c r="J265" s="67">
        <v>0</v>
      </c>
      <c r="K265" s="67">
        <v>0</v>
      </c>
      <c r="L265" s="127"/>
      <c r="M265" s="127"/>
    </row>
    <row r="266" spans="1:13" ht="33" customHeight="1" x14ac:dyDescent="0.2">
      <c r="A266" s="170"/>
      <c r="B266" s="136"/>
      <c r="C266" s="137"/>
      <c r="D266" s="9" t="s">
        <v>0</v>
      </c>
      <c r="E266" s="11">
        <v>0</v>
      </c>
      <c r="F266" s="11">
        <f>G266+H266+I266+J266+K266</f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28"/>
      <c r="M266" s="128"/>
    </row>
    <row r="267" spans="1:13" ht="19.5" customHeight="1" x14ac:dyDescent="0.2">
      <c r="A267" s="168" t="s">
        <v>80</v>
      </c>
      <c r="B267" s="136" t="s">
        <v>396</v>
      </c>
      <c r="C267" s="137" t="s">
        <v>73</v>
      </c>
      <c r="D267" s="9" t="s">
        <v>4</v>
      </c>
      <c r="E267" s="11">
        <f t="shared" ref="E267" si="226">E268+E269+E270+E271</f>
        <v>0</v>
      </c>
      <c r="F267" s="11">
        <f>F268+F269+F270+F271</f>
        <v>0</v>
      </c>
      <c r="G267" s="11">
        <f>G268+G269+G270+G271</f>
        <v>0</v>
      </c>
      <c r="H267" s="11">
        <f t="shared" ref="H267:K267" si="227">H268+H269+H270+H271</f>
        <v>0</v>
      </c>
      <c r="I267" s="11">
        <f t="shared" si="227"/>
        <v>0</v>
      </c>
      <c r="J267" s="11">
        <f t="shared" si="227"/>
        <v>0</v>
      </c>
      <c r="K267" s="11">
        <f t="shared" si="227"/>
        <v>0</v>
      </c>
      <c r="L267" s="126" t="s">
        <v>7</v>
      </c>
      <c r="M267" s="126"/>
    </row>
    <row r="268" spans="1:13" ht="45" customHeight="1" x14ac:dyDescent="0.2">
      <c r="A268" s="169"/>
      <c r="B268" s="136"/>
      <c r="C268" s="137"/>
      <c r="D268" s="9" t="s">
        <v>3</v>
      </c>
      <c r="E268" s="11">
        <v>0</v>
      </c>
      <c r="F268" s="11">
        <f>G268+H268+I268+J268+K268</f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27"/>
      <c r="M268" s="127"/>
    </row>
    <row r="269" spans="1:13" ht="65.25" customHeight="1" x14ac:dyDescent="0.2">
      <c r="A269" s="169"/>
      <c r="B269" s="136"/>
      <c r="C269" s="137"/>
      <c r="D269" s="9" t="s">
        <v>2</v>
      </c>
      <c r="E269" s="11">
        <v>0</v>
      </c>
      <c r="F269" s="11">
        <f>G269+H269+I269+J269+K269</f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27"/>
      <c r="M269" s="127"/>
    </row>
    <row r="270" spans="1:13" ht="74.25" customHeight="1" x14ac:dyDescent="0.2">
      <c r="A270" s="169"/>
      <c r="B270" s="136"/>
      <c r="C270" s="137"/>
      <c r="D270" s="9" t="s">
        <v>27</v>
      </c>
      <c r="E270" s="11">
        <v>0</v>
      </c>
      <c r="F270" s="11">
        <f>G270+H270+I270+J270+K270</f>
        <v>0</v>
      </c>
      <c r="G270" s="67">
        <v>0</v>
      </c>
      <c r="H270" s="67">
        <v>0</v>
      </c>
      <c r="I270" s="67">
        <v>0</v>
      </c>
      <c r="J270" s="67">
        <v>0</v>
      </c>
      <c r="K270" s="67">
        <v>0</v>
      </c>
      <c r="L270" s="127"/>
      <c r="M270" s="127"/>
    </row>
    <row r="271" spans="1:13" ht="33" customHeight="1" x14ac:dyDescent="0.2">
      <c r="A271" s="170"/>
      <c r="B271" s="136"/>
      <c r="C271" s="137"/>
      <c r="D271" s="9" t="s">
        <v>0</v>
      </c>
      <c r="E271" s="11">
        <v>0</v>
      </c>
      <c r="F271" s="11">
        <f>G271+H271+I271+J271+K271</f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28"/>
      <c r="M271" s="128"/>
    </row>
    <row r="272" spans="1:13" ht="23.25" customHeight="1" x14ac:dyDescent="0.2">
      <c r="A272" s="168" t="s">
        <v>110</v>
      </c>
      <c r="B272" s="123" t="s">
        <v>236</v>
      </c>
      <c r="C272" s="137" t="s">
        <v>73</v>
      </c>
      <c r="D272" s="9" t="s">
        <v>4</v>
      </c>
      <c r="E272" s="11">
        <f t="shared" ref="E272" si="228">E273+E274+E275+E276</f>
        <v>0</v>
      </c>
      <c r="F272" s="11">
        <f>F273+F274+F275+F276</f>
        <v>0</v>
      </c>
      <c r="G272" s="11">
        <f>G273+G274+G275+G276</f>
        <v>0</v>
      </c>
      <c r="H272" s="11">
        <f t="shared" ref="H272:K272" si="229">H273+H274+H275+H276</f>
        <v>0</v>
      </c>
      <c r="I272" s="11">
        <f t="shared" si="229"/>
        <v>0</v>
      </c>
      <c r="J272" s="11">
        <f t="shared" si="229"/>
        <v>0</v>
      </c>
      <c r="K272" s="11">
        <f t="shared" si="229"/>
        <v>0</v>
      </c>
      <c r="L272" s="126" t="s">
        <v>7</v>
      </c>
      <c r="M272" s="107"/>
    </row>
    <row r="273" spans="1:13" ht="47.25" customHeight="1" x14ac:dyDescent="0.2">
      <c r="A273" s="169"/>
      <c r="B273" s="124"/>
      <c r="C273" s="137"/>
      <c r="D273" s="9" t="s">
        <v>3</v>
      </c>
      <c r="E273" s="11">
        <v>0</v>
      </c>
      <c r="F273" s="11">
        <f>G273+H273+I273+J273+K273</f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27"/>
      <c r="M273" s="107"/>
    </row>
    <row r="274" spans="1:13" ht="67.5" customHeight="1" x14ac:dyDescent="0.2">
      <c r="A274" s="169"/>
      <c r="B274" s="124"/>
      <c r="C274" s="137"/>
      <c r="D274" s="9" t="s">
        <v>2</v>
      </c>
      <c r="E274" s="11">
        <v>0</v>
      </c>
      <c r="F274" s="11">
        <f>G274+H274+I274+J274+K274</f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27"/>
      <c r="M274" s="107"/>
    </row>
    <row r="275" spans="1:13" ht="78" customHeight="1" x14ac:dyDescent="0.2">
      <c r="A275" s="169"/>
      <c r="B275" s="124"/>
      <c r="C275" s="137"/>
      <c r="D275" s="9" t="s">
        <v>27</v>
      </c>
      <c r="E275" s="11">
        <v>0</v>
      </c>
      <c r="F275" s="11">
        <f>G275+H275+I275+J275+K275</f>
        <v>0</v>
      </c>
      <c r="G275" s="67">
        <v>0</v>
      </c>
      <c r="H275" s="67">
        <v>0</v>
      </c>
      <c r="I275" s="67">
        <v>0</v>
      </c>
      <c r="J275" s="67">
        <v>0</v>
      </c>
      <c r="K275" s="67">
        <v>0</v>
      </c>
      <c r="L275" s="127"/>
      <c r="M275" s="107"/>
    </row>
    <row r="276" spans="1:13" ht="36" customHeight="1" x14ac:dyDescent="0.2">
      <c r="A276" s="170"/>
      <c r="B276" s="125"/>
      <c r="C276" s="137"/>
      <c r="D276" s="9" t="s">
        <v>0</v>
      </c>
      <c r="E276" s="11">
        <v>0</v>
      </c>
      <c r="F276" s="11">
        <f>G276+H276+I276+J276+K276</f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28"/>
      <c r="M276" s="107"/>
    </row>
    <row r="277" spans="1:13" ht="21" customHeight="1" x14ac:dyDescent="0.2">
      <c r="A277" s="167" t="s">
        <v>20</v>
      </c>
      <c r="B277" s="123" t="s">
        <v>237</v>
      </c>
      <c r="C277" s="137" t="s">
        <v>73</v>
      </c>
      <c r="D277" s="9" t="s">
        <v>4</v>
      </c>
      <c r="E277" s="11">
        <f>E278+E279+E280+E281</f>
        <v>143</v>
      </c>
      <c r="F277" s="11">
        <f>F278+F279+F280+F281</f>
        <v>1750</v>
      </c>
      <c r="G277" s="11">
        <f>G278+G279+G280+G281</f>
        <v>0</v>
      </c>
      <c r="H277" s="11">
        <f t="shared" ref="H277:K277" si="230">H278+H279+H280+H281</f>
        <v>250</v>
      </c>
      <c r="I277" s="11">
        <f t="shared" si="230"/>
        <v>500</v>
      </c>
      <c r="J277" s="11">
        <f t="shared" si="230"/>
        <v>500</v>
      </c>
      <c r="K277" s="11">
        <f t="shared" si="230"/>
        <v>500</v>
      </c>
      <c r="L277" s="137"/>
      <c r="M277" s="126" t="s">
        <v>399</v>
      </c>
    </row>
    <row r="278" spans="1:13" ht="45" customHeight="1" x14ac:dyDescent="0.2">
      <c r="A278" s="167"/>
      <c r="B278" s="124"/>
      <c r="C278" s="137"/>
      <c r="D278" s="9" t="s">
        <v>3</v>
      </c>
      <c r="E278" s="11">
        <f>E283+E288+E293</f>
        <v>0</v>
      </c>
      <c r="F278" s="11">
        <f>G278+H278+I278+J278+K278</f>
        <v>0</v>
      </c>
      <c r="G278" s="11">
        <f>G283+G288</f>
        <v>0</v>
      </c>
      <c r="H278" s="11">
        <f t="shared" ref="H278:K278" si="231">H283+H288</f>
        <v>0</v>
      </c>
      <c r="I278" s="11">
        <f t="shared" si="231"/>
        <v>0</v>
      </c>
      <c r="J278" s="11">
        <f t="shared" si="231"/>
        <v>0</v>
      </c>
      <c r="K278" s="11">
        <f t="shared" si="231"/>
        <v>0</v>
      </c>
      <c r="L278" s="137"/>
      <c r="M278" s="127"/>
    </row>
    <row r="279" spans="1:13" ht="60.75" customHeight="1" x14ac:dyDescent="0.2">
      <c r="A279" s="167"/>
      <c r="B279" s="124"/>
      <c r="C279" s="137"/>
      <c r="D279" s="9" t="s">
        <v>2</v>
      </c>
      <c r="E279" s="11">
        <f>E284+E289+E294</f>
        <v>0</v>
      </c>
      <c r="F279" s="11">
        <f>G279+H279+I279+J279+K279</f>
        <v>0</v>
      </c>
      <c r="G279" s="11">
        <f>G284+G289</f>
        <v>0</v>
      </c>
      <c r="H279" s="11">
        <f t="shared" ref="H279:K279" si="232">H284+H289</f>
        <v>0</v>
      </c>
      <c r="I279" s="11">
        <f t="shared" si="232"/>
        <v>0</v>
      </c>
      <c r="J279" s="11">
        <f t="shared" si="232"/>
        <v>0</v>
      </c>
      <c r="K279" s="11">
        <f t="shared" si="232"/>
        <v>0</v>
      </c>
      <c r="L279" s="137"/>
      <c r="M279" s="127"/>
    </row>
    <row r="280" spans="1:13" ht="78.75" customHeight="1" x14ac:dyDescent="0.2">
      <c r="A280" s="167"/>
      <c r="B280" s="124"/>
      <c r="C280" s="137"/>
      <c r="D280" s="9" t="s">
        <v>27</v>
      </c>
      <c r="E280" s="11">
        <f>E285+E290+E295</f>
        <v>143</v>
      </c>
      <c r="F280" s="11">
        <f>G280+H280+I280+J280+K280</f>
        <v>1750</v>
      </c>
      <c r="G280" s="11">
        <f>G285+G290</f>
        <v>0</v>
      </c>
      <c r="H280" s="11">
        <f t="shared" ref="H280:K280" si="233">H285+H290</f>
        <v>250</v>
      </c>
      <c r="I280" s="11">
        <f t="shared" si="233"/>
        <v>500</v>
      </c>
      <c r="J280" s="11">
        <f t="shared" si="233"/>
        <v>500</v>
      </c>
      <c r="K280" s="11">
        <f t="shared" si="233"/>
        <v>500</v>
      </c>
      <c r="L280" s="137"/>
      <c r="M280" s="127"/>
    </row>
    <row r="281" spans="1:13" ht="39" customHeight="1" x14ac:dyDescent="0.2">
      <c r="A281" s="167"/>
      <c r="B281" s="125"/>
      <c r="C281" s="137"/>
      <c r="D281" s="9" t="s">
        <v>0</v>
      </c>
      <c r="E281" s="11">
        <f>E286+E291+E296</f>
        <v>0</v>
      </c>
      <c r="F281" s="11">
        <f>G281+H281+I281+J281+K281</f>
        <v>0</v>
      </c>
      <c r="G281" s="11">
        <f>G286+G291</f>
        <v>0</v>
      </c>
      <c r="H281" s="11">
        <f t="shared" ref="H281:K281" si="234">H286+H291</f>
        <v>0</v>
      </c>
      <c r="I281" s="11">
        <f t="shared" si="234"/>
        <v>0</v>
      </c>
      <c r="J281" s="11">
        <f t="shared" si="234"/>
        <v>0</v>
      </c>
      <c r="K281" s="11">
        <f t="shared" si="234"/>
        <v>0</v>
      </c>
      <c r="L281" s="137"/>
      <c r="M281" s="128"/>
    </row>
    <row r="282" spans="1:13" ht="24" customHeight="1" x14ac:dyDescent="0.2">
      <c r="A282" s="167" t="s">
        <v>30</v>
      </c>
      <c r="B282" s="136" t="s">
        <v>397</v>
      </c>
      <c r="C282" s="137" t="s">
        <v>73</v>
      </c>
      <c r="D282" s="9" t="s">
        <v>4</v>
      </c>
      <c r="E282" s="11">
        <f>E283+E284+E285+E286</f>
        <v>143</v>
      </c>
      <c r="F282" s="11">
        <f>F283+F284+F285+F286</f>
        <v>1350</v>
      </c>
      <c r="G282" s="11">
        <f>G283+G284+G285+G286</f>
        <v>0</v>
      </c>
      <c r="H282" s="11">
        <f t="shared" ref="H282:K282" si="235">H283+H284+H285+H286</f>
        <v>150</v>
      </c>
      <c r="I282" s="11">
        <f t="shared" si="235"/>
        <v>400</v>
      </c>
      <c r="J282" s="11">
        <f t="shared" si="235"/>
        <v>400</v>
      </c>
      <c r="K282" s="11">
        <f t="shared" si="235"/>
        <v>400</v>
      </c>
      <c r="L282" s="137" t="s">
        <v>98</v>
      </c>
      <c r="M282" s="121"/>
    </row>
    <row r="283" spans="1:13" ht="45.75" customHeight="1" x14ac:dyDescent="0.2">
      <c r="A283" s="167"/>
      <c r="B283" s="136"/>
      <c r="C283" s="137"/>
      <c r="D283" s="9" t="s">
        <v>3</v>
      </c>
      <c r="E283" s="11">
        <v>0</v>
      </c>
      <c r="F283" s="11">
        <f>G283+H283+I283+J283+K283</f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37"/>
      <c r="M283" s="121"/>
    </row>
    <row r="284" spans="1:13" ht="64.5" customHeight="1" x14ac:dyDescent="0.2">
      <c r="A284" s="167"/>
      <c r="B284" s="136"/>
      <c r="C284" s="137"/>
      <c r="D284" s="9" t="s">
        <v>2</v>
      </c>
      <c r="E284" s="11">
        <v>0</v>
      </c>
      <c r="F284" s="11">
        <f>G284+H284+I284+J284+K284</f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37"/>
      <c r="M284" s="121"/>
    </row>
    <row r="285" spans="1:13" ht="76.5" customHeight="1" x14ac:dyDescent="0.2">
      <c r="A285" s="167"/>
      <c r="B285" s="136"/>
      <c r="C285" s="137"/>
      <c r="D285" s="9" t="s">
        <v>27</v>
      </c>
      <c r="E285" s="11">
        <v>143</v>
      </c>
      <c r="F285" s="11">
        <f>G285+H285+I285+J285+K285</f>
        <v>1350</v>
      </c>
      <c r="G285" s="67">
        <v>0</v>
      </c>
      <c r="H285" s="67">
        <v>150</v>
      </c>
      <c r="I285" s="67">
        <v>400</v>
      </c>
      <c r="J285" s="67">
        <v>400</v>
      </c>
      <c r="K285" s="67">
        <v>400</v>
      </c>
      <c r="L285" s="137"/>
      <c r="M285" s="121"/>
    </row>
    <row r="286" spans="1:13" ht="36" customHeight="1" x14ac:dyDescent="0.2">
      <c r="A286" s="167"/>
      <c r="B286" s="136"/>
      <c r="C286" s="137"/>
      <c r="D286" s="9" t="s">
        <v>0</v>
      </c>
      <c r="E286" s="11">
        <v>0</v>
      </c>
      <c r="F286" s="11">
        <f>G286+H286+I286+J286+K286</f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37"/>
      <c r="M286" s="121"/>
    </row>
    <row r="287" spans="1:13" ht="19.5" customHeight="1" x14ac:dyDescent="0.2">
      <c r="A287" s="168" t="s">
        <v>29</v>
      </c>
      <c r="B287" s="123" t="s">
        <v>398</v>
      </c>
      <c r="C287" s="137" t="s">
        <v>73</v>
      </c>
      <c r="D287" s="9" t="s">
        <v>4</v>
      </c>
      <c r="E287" s="11">
        <f>E288+E289+E290+E291</f>
        <v>0</v>
      </c>
      <c r="F287" s="11">
        <f>F288+F289+F290+F291</f>
        <v>400</v>
      </c>
      <c r="G287" s="11">
        <f>G288+G289+G290+G291</f>
        <v>0</v>
      </c>
      <c r="H287" s="11">
        <f t="shared" ref="H287:K287" si="236">H288+H289+H290+H291</f>
        <v>100</v>
      </c>
      <c r="I287" s="11">
        <f t="shared" si="236"/>
        <v>100</v>
      </c>
      <c r="J287" s="11">
        <f t="shared" si="236"/>
        <v>100</v>
      </c>
      <c r="K287" s="11">
        <f t="shared" si="236"/>
        <v>100</v>
      </c>
      <c r="L287" s="137" t="s">
        <v>98</v>
      </c>
      <c r="M287" s="126"/>
    </row>
    <row r="288" spans="1:13" ht="46.5" customHeight="1" x14ac:dyDescent="0.2">
      <c r="A288" s="169"/>
      <c r="B288" s="124"/>
      <c r="C288" s="137"/>
      <c r="D288" s="9" t="s">
        <v>3</v>
      </c>
      <c r="E288" s="11">
        <v>0</v>
      </c>
      <c r="F288" s="11">
        <f>G288+H288+I288+J288+K288</f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37"/>
      <c r="M288" s="127"/>
    </row>
    <row r="289" spans="1:13" ht="62.25" customHeight="1" x14ac:dyDescent="0.2">
      <c r="A289" s="169"/>
      <c r="B289" s="124"/>
      <c r="C289" s="137"/>
      <c r="D289" s="9" t="s">
        <v>2</v>
      </c>
      <c r="E289" s="11">
        <v>0</v>
      </c>
      <c r="F289" s="11">
        <f>G289+H289+I289+J289+K289</f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37"/>
      <c r="M289" s="127"/>
    </row>
    <row r="290" spans="1:13" ht="73.5" customHeight="1" x14ac:dyDescent="0.2">
      <c r="A290" s="169"/>
      <c r="B290" s="124"/>
      <c r="C290" s="137"/>
      <c r="D290" s="9" t="s">
        <v>27</v>
      </c>
      <c r="E290" s="11">
        <v>0</v>
      </c>
      <c r="F290" s="11">
        <f>G290+H290+I290+J290+K290</f>
        <v>400</v>
      </c>
      <c r="G290" s="11">
        <v>0</v>
      </c>
      <c r="H290" s="11">
        <v>100</v>
      </c>
      <c r="I290" s="11">
        <v>100</v>
      </c>
      <c r="J290" s="11">
        <v>100</v>
      </c>
      <c r="K290" s="11">
        <v>100</v>
      </c>
      <c r="L290" s="137"/>
      <c r="M290" s="127"/>
    </row>
    <row r="291" spans="1:13" ht="36" customHeight="1" x14ac:dyDescent="0.2">
      <c r="A291" s="170"/>
      <c r="B291" s="125"/>
      <c r="C291" s="137"/>
      <c r="D291" s="9" t="s">
        <v>0</v>
      </c>
      <c r="E291" s="11">
        <v>0</v>
      </c>
      <c r="F291" s="11">
        <f>G291+H291+I291+J291+K291</f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37"/>
      <c r="M291" s="128"/>
    </row>
    <row r="292" spans="1:13" ht="15" customHeight="1" x14ac:dyDescent="0.2">
      <c r="A292" s="167" t="s">
        <v>16</v>
      </c>
      <c r="B292" s="123" t="s">
        <v>238</v>
      </c>
      <c r="C292" s="137" t="s">
        <v>73</v>
      </c>
      <c r="D292" s="9" t="s">
        <v>4</v>
      </c>
      <c r="E292" s="11">
        <f>E293+E294+E295+E296</f>
        <v>0</v>
      </c>
      <c r="F292" s="11">
        <f>F293+F294+F295+F296</f>
        <v>0</v>
      </c>
      <c r="G292" s="11">
        <f>G293+G294+G295+G296</f>
        <v>0</v>
      </c>
      <c r="H292" s="11">
        <f t="shared" ref="H292:K292" si="237">H293+H294+H295+H296</f>
        <v>0</v>
      </c>
      <c r="I292" s="11">
        <f t="shared" si="237"/>
        <v>0</v>
      </c>
      <c r="J292" s="11">
        <f t="shared" si="237"/>
        <v>0</v>
      </c>
      <c r="K292" s="11">
        <f t="shared" si="237"/>
        <v>0</v>
      </c>
      <c r="L292" s="184"/>
      <c r="M292" s="126" t="s">
        <v>74</v>
      </c>
    </row>
    <row r="293" spans="1:13" ht="45.75" customHeight="1" x14ac:dyDescent="0.2">
      <c r="A293" s="167"/>
      <c r="B293" s="124"/>
      <c r="C293" s="137"/>
      <c r="D293" s="9" t="s">
        <v>3</v>
      </c>
      <c r="E293" s="11">
        <f>E298</f>
        <v>0</v>
      </c>
      <c r="F293" s="11">
        <f>G293+H293+I293+J293+K293</f>
        <v>0</v>
      </c>
      <c r="G293" s="11">
        <f>G298</f>
        <v>0</v>
      </c>
      <c r="H293" s="11">
        <f t="shared" ref="H293:K293" si="238">H298</f>
        <v>0</v>
      </c>
      <c r="I293" s="11">
        <f t="shared" si="238"/>
        <v>0</v>
      </c>
      <c r="J293" s="11">
        <f t="shared" si="238"/>
        <v>0</v>
      </c>
      <c r="K293" s="11">
        <f t="shared" si="238"/>
        <v>0</v>
      </c>
      <c r="L293" s="185"/>
      <c r="M293" s="127"/>
    </row>
    <row r="294" spans="1:13" ht="63" customHeight="1" x14ac:dyDescent="0.2">
      <c r="A294" s="167"/>
      <c r="B294" s="124"/>
      <c r="C294" s="137"/>
      <c r="D294" s="9" t="s">
        <v>2</v>
      </c>
      <c r="E294" s="11">
        <f>E299</f>
        <v>0</v>
      </c>
      <c r="F294" s="11">
        <f>G294+H294+I294+J294+K294</f>
        <v>0</v>
      </c>
      <c r="G294" s="11">
        <f>G299</f>
        <v>0</v>
      </c>
      <c r="H294" s="11">
        <f t="shared" ref="H294:K294" si="239">H299</f>
        <v>0</v>
      </c>
      <c r="I294" s="11">
        <f t="shared" si="239"/>
        <v>0</v>
      </c>
      <c r="J294" s="11">
        <f t="shared" si="239"/>
        <v>0</v>
      </c>
      <c r="K294" s="11">
        <f t="shared" si="239"/>
        <v>0</v>
      </c>
      <c r="L294" s="185"/>
      <c r="M294" s="127"/>
    </row>
    <row r="295" spans="1:13" ht="78.75" customHeight="1" x14ac:dyDescent="0.2">
      <c r="A295" s="167"/>
      <c r="B295" s="124"/>
      <c r="C295" s="137"/>
      <c r="D295" s="9" t="s">
        <v>27</v>
      </c>
      <c r="E295" s="67">
        <f>E300</f>
        <v>0</v>
      </c>
      <c r="F295" s="11">
        <f>G295+H295+I295+J295+K295</f>
        <v>0</v>
      </c>
      <c r="G295" s="67">
        <f>G300</f>
        <v>0</v>
      </c>
      <c r="H295" s="67">
        <f t="shared" ref="H295:K295" si="240">H300</f>
        <v>0</v>
      </c>
      <c r="I295" s="67">
        <f t="shared" si="240"/>
        <v>0</v>
      </c>
      <c r="J295" s="67">
        <f t="shared" si="240"/>
        <v>0</v>
      </c>
      <c r="K295" s="67">
        <f t="shared" si="240"/>
        <v>0</v>
      </c>
      <c r="L295" s="185"/>
      <c r="M295" s="127"/>
    </row>
    <row r="296" spans="1:13" ht="34.5" customHeight="1" x14ac:dyDescent="0.2">
      <c r="A296" s="167"/>
      <c r="B296" s="125"/>
      <c r="C296" s="137"/>
      <c r="D296" s="9" t="s">
        <v>0</v>
      </c>
      <c r="E296" s="11">
        <f>E301</f>
        <v>0</v>
      </c>
      <c r="F296" s="11">
        <f>G296+H296+I296+J296+K296</f>
        <v>0</v>
      </c>
      <c r="G296" s="11">
        <f>G301</f>
        <v>0</v>
      </c>
      <c r="H296" s="11">
        <f t="shared" ref="H296:K296" si="241">H301</f>
        <v>0</v>
      </c>
      <c r="I296" s="11">
        <f t="shared" si="241"/>
        <v>0</v>
      </c>
      <c r="J296" s="11">
        <f t="shared" si="241"/>
        <v>0</v>
      </c>
      <c r="K296" s="11">
        <f t="shared" si="241"/>
        <v>0</v>
      </c>
      <c r="L296" s="186"/>
      <c r="M296" s="127"/>
    </row>
    <row r="297" spans="1:13" ht="15.75" customHeight="1" x14ac:dyDescent="0.2">
      <c r="A297" s="167" t="s">
        <v>32</v>
      </c>
      <c r="B297" s="136" t="s">
        <v>239</v>
      </c>
      <c r="C297" s="137" t="s">
        <v>73</v>
      </c>
      <c r="D297" s="9" t="s">
        <v>4</v>
      </c>
      <c r="E297" s="11">
        <f>E298+E299+E300+E301</f>
        <v>0</v>
      </c>
      <c r="F297" s="11">
        <f>F298+F299+F300+F301</f>
        <v>0</v>
      </c>
      <c r="G297" s="11">
        <f>G298+G299+G300+G301</f>
        <v>0</v>
      </c>
      <c r="H297" s="11">
        <f t="shared" ref="H297" si="242">H298+H299+H300+H301</f>
        <v>0</v>
      </c>
      <c r="I297" s="11">
        <f t="shared" ref="I297" si="243">I298+I299+I300+I301</f>
        <v>0</v>
      </c>
      <c r="J297" s="11">
        <f t="shared" ref="J297" si="244">J298+J299+J300+J301</f>
        <v>0</v>
      </c>
      <c r="K297" s="11">
        <f t="shared" ref="K297" si="245">K298+K299+K300+K301</f>
        <v>0</v>
      </c>
      <c r="L297" s="137" t="s">
        <v>98</v>
      </c>
      <c r="M297" s="126"/>
    </row>
    <row r="298" spans="1:13" ht="50.25" customHeight="1" x14ac:dyDescent="0.2">
      <c r="A298" s="167"/>
      <c r="B298" s="136"/>
      <c r="C298" s="137"/>
      <c r="D298" s="9" t="s">
        <v>3</v>
      </c>
      <c r="E298" s="11">
        <v>0</v>
      </c>
      <c r="F298" s="11">
        <f>G298+H298+I298+J298+K298</f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37"/>
      <c r="M298" s="127"/>
    </row>
    <row r="299" spans="1:13" ht="60.75" customHeight="1" x14ac:dyDescent="0.2">
      <c r="A299" s="167"/>
      <c r="B299" s="136"/>
      <c r="C299" s="137"/>
      <c r="D299" s="9" t="s">
        <v>2</v>
      </c>
      <c r="E299" s="11">
        <v>0</v>
      </c>
      <c r="F299" s="11">
        <f>G299+H299+I299+J299+K299</f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37"/>
      <c r="M299" s="127"/>
    </row>
    <row r="300" spans="1:13" ht="78.75" customHeight="1" x14ac:dyDescent="0.2">
      <c r="A300" s="167"/>
      <c r="B300" s="136"/>
      <c r="C300" s="137"/>
      <c r="D300" s="9" t="s">
        <v>27</v>
      </c>
      <c r="E300" s="67">
        <v>0</v>
      </c>
      <c r="F300" s="11">
        <f>G300+H300+I300+J300+K300</f>
        <v>0</v>
      </c>
      <c r="G300" s="67">
        <v>0</v>
      </c>
      <c r="H300" s="67">
        <v>0</v>
      </c>
      <c r="I300" s="67">
        <v>0</v>
      </c>
      <c r="J300" s="67">
        <v>0</v>
      </c>
      <c r="K300" s="67">
        <v>0</v>
      </c>
      <c r="L300" s="137"/>
      <c r="M300" s="127"/>
    </row>
    <row r="301" spans="1:13" ht="37.5" customHeight="1" x14ac:dyDescent="0.2">
      <c r="A301" s="167"/>
      <c r="B301" s="136"/>
      <c r="C301" s="137"/>
      <c r="D301" s="9" t="s">
        <v>0</v>
      </c>
      <c r="E301" s="11">
        <v>0</v>
      </c>
      <c r="F301" s="11">
        <f>G301+H301+I301+J301+K301</f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37"/>
      <c r="M301" s="127"/>
    </row>
    <row r="302" spans="1:13" ht="15" x14ac:dyDescent="0.2">
      <c r="A302" s="167"/>
      <c r="B302" s="156" t="s">
        <v>124</v>
      </c>
      <c r="C302" s="137" t="s">
        <v>73</v>
      </c>
      <c r="D302" s="108" t="s">
        <v>4</v>
      </c>
      <c r="E302" s="11">
        <f>E303+E304+E305+E306</f>
        <v>633</v>
      </c>
      <c r="F302" s="11">
        <f>F303+F304+F305+F306</f>
        <v>5447.1</v>
      </c>
      <c r="G302" s="11">
        <f>G303+G304+G305+G306</f>
        <v>297.10000000000002</v>
      </c>
      <c r="H302" s="11">
        <f t="shared" ref="H302:K302" si="246">H303+H304+H305+H306</f>
        <v>1000</v>
      </c>
      <c r="I302" s="11">
        <f t="shared" si="246"/>
        <v>1300</v>
      </c>
      <c r="J302" s="11">
        <f t="shared" si="246"/>
        <v>1400</v>
      </c>
      <c r="K302" s="11">
        <f t="shared" si="246"/>
        <v>1450</v>
      </c>
      <c r="L302" s="179"/>
      <c r="M302" s="171"/>
    </row>
    <row r="303" spans="1:13" ht="51.75" customHeight="1" x14ac:dyDescent="0.2">
      <c r="A303" s="177"/>
      <c r="B303" s="156"/>
      <c r="C303" s="137"/>
      <c r="D303" s="108" t="s">
        <v>3</v>
      </c>
      <c r="E303" s="11">
        <f>E223+E278+E293</f>
        <v>0</v>
      </c>
      <c r="F303" s="11">
        <f>G303+H303+I303+J303+K303</f>
        <v>0</v>
      </c>
      <c r="G303" s="11">
        <f t="shared" ref="G303:K306" si="247">G223+G278+G293</f>
        <v>0</v>
      </c>
      <c r="H303" s="11">
        <f t="shared" si="247"/>
        <v>0</v>
      </c>
      <c r="I303" s="11">
        <f t="shared" si="247"/>
        <v>0</v>
      </c>
      <c r="J303" s="11">
        <f t="shared" si="247"/>
        <v>0</v>
      </c>
      <c r="K303" s="11">
        <f t="shared" si="247"/>
        <v>0</v>
      </c>
      <c r="L303" s="180"/>
      <c r="M303" s="172"/>
    </row>
    <row r="304" spans="1:13" ht="61.5" customHeight="1" x14ac:dyDescent="0.2">
      <c r="A304" s="177"/>
      <c r="B304" s="156"/>
      <c r="C304" s="137"/>
      <c r="D304" s="108" t="s">
        <v>2</v>
      </c>
      <c r="E304" s="11">
        <f>E224+E279+E294</f>
        <v>0</v>
      </c>
      <c r="F304" s="11">
        <f>G304+H304+I304+J304+K304</f>
        <v>0</v>
      </c>
      <c r="G304" s="11">
        <f t="shared" si="247"/>
        <v>0</v>
      </c>
      <c r="H304" s="11">
        <f t="shared" si="247"/>
        <v>0</v>
      </c>
      <c r="I304" s="11">
        <f t="shared" si="247"/>
        <v>0</v>
      </c>
      <c r="J304" s="11">
        <f t="shared" si="247"/>
        <v>0</v>
      </c>
      <c r="K304" s="11">
        <f t="shared" si="247"/>
        <v>0</v>
      </c>
      <c r="L304" s="180"/>
      <c r="M304" s="172"/>
    </row>
    <row r="305" spans="1:13" ht="77.25" customHeight="1" x14ac:dyDescent="0.2">
      <c r="A305" s="177"/>
      <c r="B305" s="156"/>
      <c r="C305" s="137"/>
      <c r="D305" s="108" t="s">
        <v>27</v>
      </c>
      <c r="E305" s="11">
        <f>E225+E280+E295</f>
        <v>633</v>
      </c>
      <c r="F305" s="11">
        <f>G305+H305+I305+J305+K305</f>
        <v>5447.1</v>
      </c>
      <c r="G305" s="11">
        <f t="shared" si="247"/>
        <v>297.10000000000002</v>
      </c>
      <c r="H305" s="11">
        <f t="shared" si="247"/>
        <v>1000</v>
      </c>
      <c r="I305" s="11">
        <f t="shared" si="247"/>
        <v>1300</v>
      </c>
      <c r="J305" s="11">
        <f t="shared" si="247"/>
        <v>1400</v>
      </c>
      <c r="K305" s="11">
        <f t="shared" si="247"/>
        <v>1450</v>
      </c>
      <c r="L305" s="180"/>
      <c r="M305" s="172"/>
    </row>
    <row r="306" spans="1:13" ht="30" x14ac:dyDescent="0.2">
      <c r="A306" s="177"/>
      <c r="B306" s="156"/>
      <c r="C306" s="137"/>
      <c r="D306" s="108" t="s">
        <v>0</v>
      </c>
      <c r="E306" s="11">
        <f>E226+E281+E296</f>
        <v>0</v>
      </c>
      <c r="F306" s="11">
        <f>G306+H306+I306+J306+K306</f>
        <v>0</v>
      </c>
      <c r="G306" s="11">
        <f t="shared" si="247"/>
        <v>0</v>
      </c>
      <c r="H306" s="11">
        <f t="shared" si="247"/>
        <v>0</v>
      </c>
      <c r="I306" s="11">
        <f t="shared" si="247"/>
        <v>0</v>
      </c>
      <c r="J306" s="11">
        <f t="shared" si="247"/>
        <v>0</v>
      </c>
      <c r="K306" s="11">
        <f t="shared" si="247"/>
        <v>0</v>
      </c>
      <c r="L306" s="181"/>
      <c r="M306" s="173"/>
    </row>
    <row r="307" spans="1:13" ht="36.75" customHeight="1" x14ac:dyDescent="0.2">
      <c r="A307" s="137" t="s">
        <v>240</v>
      </c>
      <c r="B307" s="178"/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</row>
    <row r="308" spans="1:13" ht="25.5" customHeight="1" x14ac:dyDescent="0.2">
      <c r="A308" s="167" t="s">
        <v>26</v>
      </c>
      <c r="B308" s="123" t="s">
        <v>241</v>
      </c>
      <c r="C308" s="126" t="s">
        <v>73</v>
      </c>
      <c r="D308" s="157" t="s">
        <v>4</v>
      </c>
      <c r="E308" s="182">
        <f>E310+E311+E312+E313</f>
        <v>3200</v>
      </c>
      <c r="F308" s="182">
        <f>F310+F311+F312+F313</f>
        <v>15290</v>
      </c>
      <c r="G308" s="182">
        <f>G310+G311+G312+G313</f>
        <v>2110</v>
      </c>
      <c r="H308" s="182">
        <f t="shared" ref="H308:K308" si="248">H310+H311+H312+H313</f>
        <v>2890</v>
      </c>
      <c r="I308" s="182">
        <f t="shared" si="248"/>
        <v>3200</v>
      </c>
      <c r="J308" s="182">
        <f t="shared" si="248"/>
        <v>3200</v>
      </c>
      <c r="K308" s="182">
        <f t="shared" si="248"/>
        <v>3890</v>
      </c>
      <c r="L308" s="137"/>
      <c r="M308" s="137" t="s">
        <v>75</v>
      </c>
    </row>
    <row r="309" spans="1:13" ht="0.75" hidden="1" customHeight="1" x14ac:dyDescent="0.2">
      <c r="A309" s="167"/>
      <c r="B309" s="124"/>
      <c r="C309" s="127"/>
      <c r="D309" s="159"/>
      <c r="E309" s="183"/>
      <c r="F309" s="183"/>
      <c r="G309" s="183"/>
      <c r="H309" s="183"/>
      <c r="I309" s="183"/>
      <c r="J309" s="183"/>
      <c r="K309" s="183"/>
      <c r="L309" s="137"/>
      <c r="M309" s="137"/>
    </row>
    <row r="310" spans="1:13" ht="51" customHeight="1" x14ac:dyDescent="0.2">
      <c r="A310" s="167"/>
      <c r="B310" s="124"/>
      <c r="C310" s="127"/>
      <c r="D310" s="9" t="s">
        <v>3</v>
      </c>
      <c r="E310" s="8">
        <f>E315</f>
        <v>0</v>
      </c>
      <c r="F310" s="8">
        <f>G310+H310+I310+J310+K310</f>
        <v>0</v>
      </c>
      <c r="G310" s="8">
        <f>G315</f>
        <v>0</v>
      </c>
      <c r="H310" s="8">
        <f t="shared" ref="H310:K310" si="249">H315</f>
        <v>0</v>
      </c>
      <c r="I310" s="8">
        <f t="shared" si="249"/>
        <v>0</v>
      </c>
      <c r="J310" s="8">
        <f t="shared" si="249"/>
        <v>0</v>
      </c>
      <c r="K310" s="8">
        <f t="shared" si="249"/>
        <v>0</v>
      </c>
      <c r="L310" s="137"/>
      <c r="M310" s="137"/>
    </row>
    <row r="311" spans="1:13" ht="61.5" customHeight="1" x14ac:dyDescent="0.2">
      <c r="A311" s="167"/>
      <c r="B311" s="124"/>
      <c r="C311" s="127"/>
      <c r="D311" s="9" t="s">
        <v>2</v>
      </c>
      <c r="E311" s="8">
        <f>E316</f>
        <v>0</v>
      </c>
      <c r="F311" s="8">
        <f>G311+H311+I311+J311+K311</f>
        <v>0</v>
      </c>
      <c r="G311" s="8">
        <f>G316</f>
        <v>0</v>
      </c>
      <c r="H311" s="8">
        <f t="shared" ref="H311:K311" si="250">H316</f>
        <v>0</v>
      </c>
      <c r="I311" s="8">
        <f t="shared" si="250"/>
        <v>0</v>
      </c>
      <c r="J311" s="8">
        <f t="shared" si="250"/>
        <v>0</v>
      </c>
      <c r="K311" s="8">
        <f t="shared" si="250"/>
        <v>0</v>
      </c>
      <c r="L311" s="137"/>
      <c r="M311" s="137"/>
    </row>
    <row r="312" spans="1:13" ht="81" customHeight="1" x14ac:dyDescent="0.2">
      <c r="A312" s="167"/>
      <c r="B312" s="124"/>
      <c r="C312" s="127"/>
      <c r="D312" s="9" t="s">
        <v>27</v>
      </c>
      <c r="E312" s="8">
        <f>E317</f>
        <v>3200</v>
      </c>
      <c r="F312" s="8">
        <f>G312+H312+I312+J312+K312</f>
        <v>15290</v>
      </c>
      <c r="G312" s="8">
        <f>G317</f>
        <v>2110</v>
      </c>
      <c r="H312" s="8">
        <f t="shared" ref="H312:K312" si="251">H317</f>
        <v>2890</v>
      </c>
      <c r="I312" s="8">
        <f t="shared" si="251"/>
        <v>3200</v>
      </c>
      <c r="J312" s="8">
        <f t="shared" si="251"/>
        <v>3200</v>
      </c>
      <c r="K312" s="8">
        <f t="shared" si="251"/>
        <v>3890</v>
      </c>
      <c r="L312" s="137"/>
      <c r="M312" s="137"/>
    </row>
    <row r="313" spans="1:13" ht="39" customHeight="1" x14ac:dyDescent="0.2">
      <c r="A313" s="167"/>
      <c r="B313" s="125"/>
      <c r="C313" s="128"/>
      <c r="D313" s="9" t="s">
        <v>0</v>
      </c>
      <c r="E313" s="8">
        <f>E318</f>
        <v>0</v>
      </c>
      <c r="F313" s="8">
        <f>G313+H313+I313+J313+K313</f>
        <v>0</v>
      </c>
      <c r="G313" s="8">
        <f>G318</f>
        <v>0</v>
      </c>
      <c r="H313" s="8">
        <f t="shared" ref="H313:K313" si="252">H318</f>
        <v>0</v>
      </c>
      <c r="I313" s="8">
        <f t="shared" si="252"/>
        <v>0</v>
      </c>
      <c r="J313" s="8">
        <f t="shared" si="252"/>
        <v>0</v>
      </c>
      <c r="K313" s="8">
        <f t="shared" si="252"/>
        <v>0</v>
      </c>
      <c r="L313" s="137"/>
      <c r="M313" s="137"/>
    </row>
    <row r="314" spans="1:13" ht="23.25" customHeight="1" x14ac:dyDescent="0.2">
      <c r="A314" s="167" t="s">
        <v>31</v>
      </c>
      <c r="B314" s="136" t="s">
        <v>400</v>
      </c>
      <c r="C314" s="137" t="s">
        <v>73</v>
      </c>
      <c r="D314" s="9" t="s">
        <v>4</v>
      </c>
      <c r="E314" s="8">
        <f>E315+E316+E317+E318</f>
        <v>3200</v>
      </c>
      <c r="F314" s="8">
        <f>F315+F316+F317+F318</f>
        <v>15290</v>
      </c>
      <c r="G314" s="8">
        <f>G315+G316+G317+G318</f>
        <v>2110</v>
      </c>
      <c r="H314" s="8">
        <f t="shared" ref="H314:K314" si="253">H315+H316+H317+H318</f>
        <v>2890</v>
      </c>
      <c r="I314" s="8">
        <f t="shared" si="253"/>
        <v>3200</v>
      </c>
      <c r="J314" s="8">
        <f t="shared" si="253"/>
        <v>3200</v>
      </c>
      <c r="K314" s="8">
        <f t="shared" si="253"/>
        <v>3890</v>
      </c>
      <c r="L314" s="137" t="s">
        <v>98</v>
      </c>
      <c r="M314" s="137"/>
    </row>
    <row r="315" spans="1:13" ht="43.5" customHeight="1" x14ac:dyDescent="0.2">
      <c r="A315" s="167"/>
      <c r="B315" s="136"/>
      <c r="C315" s="137"/>
      <c r="D315" s="9" t="s">
        <v>3</v>
      </c>
      <c r="E315" s="8">
        <v>0</v>
      </c>
      <c r="F315" s="8">
        <f>G315+H315+I315+J315+K315</f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137"/>
      <c r="M315" s="137"/>
    </row>
    <row r="316" spans="1:13" ht="63" customHeight="1" x14ac:dyDescent="0.2">
      <c r="A316" s="167"/>
      <c r="B316" s="136"/>
      <c r="C316" s="137"/>
      <c r="D316" s="9" t="s">
        <v>2</v>
      </c>
      <c r="E316" s="8">
        <v>0</v>
      </c>
      <c r="F316" s="8">
        <f>G316+H316+I316+J316+K316</f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137"/>
      <c r="M316" s="137"/>
    </row>
    <row r="317" spans="1:13" ht="77.25" customHeight="1" x14ac:dyDescent="0.2">
      <c r="A317" s="167"/>
      <c r="B317" s="136"/>
      <c r="C317" s="137"/>
      <c r="D317" s="9" t="s">
        <v>27</v>
      </c>
      <c r="E317" s="8">
        <v>3200</v>
      </c>
      <c r="F317" s="8">
        <f>G317+H317+I317+J317+K317</f>
        <v>15290</v>
      </c>
      <c r="G317" s="8">
        <v>2110</v>
      </c>
      <c r="H317" s="8">
        <v>2890</v>
      </c>
      <c r="I317" s="8">
        <v>3200</v>
      </c>
      <c r="J317" s="8">
        <v>3200</v>
      </c>
      <c r="K317" s="8">
        <v>3890</v>
      </c>
      <c r="L317" s="137"/>
      <c r="M317" s="137"/>
    </row>
    <row r="318" spans="1:13" ht="38.25" customHeight="1" x14ac:dyDescent="0.2">
      <c r="A318" s="167"/>
      <c r="B318" s="136"/>
      <c r="C318" s="137"/>
      <c r="D318" s="9" t="s">
        <v>0</v>
      </c>
      <c r="E318" s="8">
        <v>0</v>
      </c>
      <c r="F318" s="8">
        <f>G318+H318+I318+J318+K318</f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137"/>
      <c r="M318" s="137"/>
    </row>
    <row r="319" spans="1:13" ht="23.25" customHeight="1" x14ac:dyDescent="0.2">
      <c r="A319" s="167"/>
      <c r="B319" s="156" t="s">
        <v>125</v>
      </c>
      <c r="C319" s="137" t="s">
        <v>73</v>
      </c>
      <c r="D319" s="9" t="s">
        <v>4</v>
      </c>
      <c r="E319" s="11">
        <f>E320+E321+E322+E323</f>
        <v>3200</v>
      </c>
      <c r="F319" s="11">
        <f>F320+F321+F322+F323</f>
        <v>15290</v>
      </c>
      <c r="G319" s="11">
        <f>G320+G321+G322+G323</f>
        <v>2110</v>
      </c>
      <c r="H319" s="11">
        <f t="shared" ref="H319:K319" si="254">H320+H321+H322+H323</f>
        <v>2890</v>
      </c>
      <c r="I319" s="11">
        <f t="shared" si="254"/>
        <v>3200</v>
      </c>
      <c r="J319" s="11">
        <f t="shared" si="254"/>
        <v>3200</v>
      </c>
      <c r="K319" s="11">
        <f t="shared" si="254"/>
        <v>3890</v>
      </c>
      <c r="L319" s="126"/>
      <c r="M319" s="121"/>
    </row>
    <row r="320" spans="1:13" ht="45" customHeight="1" x14ac:dyDescent="0.2">
      <c r="A320" s="167"/>
      <c r="B320" s="137"/>
      <c r="C320" s="137"/>
      <c r="D320" s="9" t="s">
        <v>3</v>
      </c>
      <c r="E320" s="11">
        <f>E310</f>
        <v>0</v>
      </c>
      <c r="F320" s="11">
        <f>G320+H320+I320+J320+K320</f>
        <v>0</v>
      </c>
      <c r="G320" s="11">
        <f>G310</f>
        <v>0</v>
      </c>
      <c r="H320" s="11">
        <f t="shared" ref="H320:K320" si="255">H310</f>
        <v>0</v>
      </c>
      <c r="I320" s="11">
        <f t="shared" si="255"/>
        <v>0</v>
      </c>
      <c r="J320" s="11">
        <f t="shared" si="255"/>
        <v>0</v>
      </c>
      <c r="K320" s="11">
        <f t="shared" si="255"/>
        <v>0</v>
      </c>
      <c r="L320" s="201"/>
      <c r="M320" s="211"/>
    </row>
    <row r="321" spans="1:270" ht="61.5" customHeight="1" x14ac:dyDescent="0.2">
      <c r="A321" s="167"/>
      <c r="B321" s="137"/>
      <c r="C321" s="137"/>
      <c r="D321" s="9" t="s">
        <v>2</v>
      </c>
      <c r="E321" s="11">
        <f>E311</f>
        <v>0</v>
      </c>
      <c r="F321" s="11">
        <f>G321+H321+I321+J321+K321</f>
        <v>0</v>
      </c>
      <c r="G321" s="11">
        <f>G311</f>
        <v>0</v>
      </c>
      <c r="H321" s="11">
        <f t="shared" ref="H321:K321" si="256">H311</f>
        <v>0</v>
      </c>
      <c r="I321" s="11">
        <f t="shared" si="256"/>
        <v>0</v>
      </c>
      <c r="J321" s="11">
        <f t="shared" si="256"/>
        <v>0</v>
      </c>
      <c r="K321" s="11">
        <f t="shared" si="256"/>
        <v>0</v>
      </c>
      <c r="L321" s="201"/>
      <c r="M321" s="211"/>
    </row>
    <row r="322" spans="1:270" s="6" customFormat="1" ht="76.5" customHeight="1" x14ac:dyDescent="0.2">
      <c r="A322" s="167"/>
      <c r="B322" s="137"/>
      <c r="C322" s="137"/>
      <c r="D322" s="9" t="s">
        <v>27</v>
      </c>
      <c r="E322" s="11">
        <f>E312</f>
        <v>3200</v>
      </c>
      <c r="F322" s="11">
        <f>G322+H322+I322+J322+K322</f>
        <v>15290</v>
      </c>
      <c r="G322" s="11">
        <f>G312</f>
        <v>2110</v>
      </c>
      <c r="H322" s="11">
        <f t="shared" ref="H322:K322" si="257">H312</f>
        <v>2890</v>
      </c>
      <c r="I322" s="11">
        <f t="shared" si="257"/>
        <v>3200</v>
      </c>
      <c r="J322" s="11">
        <f t="shared" si="257"/>
        <v>3200</v>
      </c>
      <c r="K322" s="11">
        <f t="shared" si="257"/>
        <v>3890</v>
      </c>
      <c r="L322" s="201"/>
      <c r="M322" s="211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  <c r="IP322" s="7"/>
      <c r="IQ322" s="7"/>
      <c r="IR322" s="7"/>
      <c r="IS322" s="7"/>
      <c r="IT322" s="7"/>
      <c r="IU322" s="7"/>
      <c r="IV322" s="7"/>
      <c r="IW322" s="7"/>
      <c r="IX322" s="7"/>
      <c r="IY322" s="7"/>
      <c r="IZ322" s="7"/>
      <c r="JA322" s="7"/>
      <c r="JB322" s="7"/>
      <c r="JC322" s="7"/>
      <c r="JD322" s="7"/>
      <c r="JE322" s="7"/>
      <c r="JF322" s="7"/>
      <c r="JG322" s="7"/>
      <c r="JH322" s="7"/>
      <c r="JI322" s="7"/>
      <c r="JJ322" s="7"/>
    </row>
    <row r="323" spans="1:270" ht="33.75" customHeight="1" x14ac:dyDescent="0.2">
      <c r="A323" s="167"/>
      <c r="B323" s="137"/>
      <c r="C323" s="137"/>
      <c r="D323" s="9" t="s">
        <v>0</v>
      </c>
      <c r="E323" s="11">
        <f>E313</f>
        <v>0</v>
      </c>
      <c r="F323" s="11">
        <f>G323+H323+I323+J323+K323</f>
        <v>0</v>
      </c>
      <c r="G323" s="11">
        <f>G313</f>
        <v>0</v>
      </c>
      <c r="H323" s="11">
        <f t="shared" ref="H323:K323" si="258">H313</f>
        <v>0</v>
      </c>
      <c r="I323" s="11">
        <f t="shared" si="258"/>
        <v>0</v>
      </c>
      <c r="J323" s="11">
        <f t="shared" si="258"/>
        <v>0</v>
      </c>
      <c r="K323" s="11">
        <f t="shared" si="258"/>
        <v>0</v>
      </c>
      <c r="L323" s="202"/>
      <c r="M323" s="211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  <c r="BZ323" s="68"/>
      <c r="CA323" s="68"/>
      <c r="CB323" s="68"/>
      <c r="CC323" s="68"/>
      <c r="CD323" s="68"/>
      <c r="CE323" s="68"/>
      <c r="CF323" s="68"/>
      <c r="CG323" s="68"/>
      <c r="CH323" s="68"/>
      <c r="CI323" s="68"/>
      <c r="CJ323" s="68"/>
      <c r="CK323" s="68"/>
      <c r="CL323" s="68"/>
      <c r="CM323" s="68"/>
      <c r="CN323" s="68"/>
      <c r="CO323" s="68"/>
      <c r="CP323" s="68"/>
      <c r="CQ323" s="68"/>
      <c r="CR323" s="68"/>
      <c r="CS323" s="68"/>
      <c r="CT323" s="68"/>
      <c r="CU323" s="68"/>
      <c r="CV323" s="68"/>
      <c r="CW323" s="68"/>
      <c r="CX323" s="68"/>
      <c r="CY323" s="68"/>
      <c r="CZ323" s="68"/>
      <c r="DA323" s="68"/>
      <c r="DB323" s="68"/>
      <c r="DC323" s="68"/>
      <c r="DD323" s="68"/>
      <c r="DE323" s="68"/>
      <c r="DF323" s="68"/>
      <c r="DG323" s="68"/>
      <c r="DH323" s="68"/>
      <c r="DI323" s="68"/>
      <c r="DJ323" s="68"/>
      <c r="DK323" s="68"/>
      <c r="DL323" s="68"/>
      <c r="DM323" s="68"/>
      <c r="DN323" s="68"/>
      <c r="DO323" s="68"/>
      <c r="DP323" s="68"/>
      <c r="DQ323" s="68"/>
      <c r="DR323" s="68"/>
      <c r="DS323" s="68"/>
      <c r="DT323" s="68"/>
      <c r="DU323" s="68"/>
      <c r="DV323" s="68"/>
      <c r="DW323" s="68"/>
      <c r="DX323" s="68"/>
      <c r="DY323" s="68"/>
      <c r="DZ323" s="68"/>
      <c r="EA323" s="68"/>
      <c r="EB323" s="68"/>
      <c r="EC323" s="68"/>
      <c r="ED323" s="68"/>
      <c r="EE323" s="68"/>
      <c r="EF323" s="68"/>
      <c r="EG323" s="68"/>
      <c r="EH323" s="68"/>
      <c r="EI323" s="68"/>
      <c r="EJ323" s="68"/>
      <c r="EK323" s="68"/>
      <c r="EL323" s="68"/>
      <c r="EM323" s="68"/>
      <c r="EN323" s="68"/>
      <c r="EO323" s="68"/>
      <c r="EP323" s="68"/>
      <c r="EQ323" s="68"/>
      <c r="ER323" s="68"/>
      <c r="ES323" s="68"/>
      <c r="ET323" s="68"/>
      <c r="EU323" s="68"/>
      <c r="EV323" s="68"/>
      <c r="EW323" s="68"/>
      <c r="EX323" s="68"/>
      <c r="EY323" s="68"/>
      <c r="EZ323" s="68"/>
      <c r="FA323" s="68"/>
      <c r="FB323" s="68"/>
      <c r="FC323" s="68"/>
      <c r="FD323" s="68"/>
      <c r="FE323" s="68"/>
      <c r="FF323" s="68"/>
      <c r="FG323" s="68"/>
      <c r="FH323" s="68"/>
      <c r="FI323" s="68"/>
      <c r="FJ323" s="68"/>
      <c r="FK323" s="68"/>
      <c r="FL323" s="68"/>
      <c r="FM323" s="68"/>
      <c r="FN323" s="68"/>
      <c r="FO323" s="68"/>
      <c r="FP323" s="68"/>
      <c r="FQ323" s="68"/>
      <c r="FR323" s="68"/>
      <c r="FS323" s="68"/>
      <c r="FT323" s="68"/>
      <c r="FU323" s="68"/>
      <c r="FV323" s="68"/>
      <c r="FW323" s="68"/>
      <c r="FX323" s="68"/>
      <c r="FY323" s="68"/>
      <c r="FZ323" s="68"/>
      <c r="GA323" s="68"/>
      <c r="GB323" s="68"/>
      <c r="GC323" s="68"/>
      <c r="GD323" s="68"/>
      <c r="GE323" s="68"/>
      <c r="GF323" s="68"/>
      <c r="GG323" s="68"/>
      <c r="GH323" s="68"/>
      <c r="GI323" s="68"/>
      <c r="GJ323" s="68"/>
      <c r="GK323" s="68"/>
      <c r="GL323" s="68"/>
      <c r="GM323" s="68"/>
      <c r="GN323" s="68"/>
      <c r="GO323" s="68"/>
      <c r="GP323" s="68"/>
      <c r="GQ323" s="68"/>
      <c r="GR323" s="68"/>
      <c r="GS323" s="68"/>
      <c r="GT323" s="68"/>
      <c r="GU323" s="68"/>
      <c r="GV323" s="68"/>
      <c r="GW323" s="68"/>
      <c r="GX323" s="68"/>
      <c r="GY323" s="68"/>
      <c r="GZ323" s="68"/>
      <c r="HA323" s="68"/>
      <c r="HB323" s="68"/>
      <c r="HC323" s="68"/>
      <c r="HD323" s="68"/>
      <c r="HE323" s="68"/>
      <c r="HF323" s="68"/>
      <c r="HG323" s="68"/>
      <c r="HH323" s="68"/>
      <c r="HI323" s="68"/>
      <c r="HJ323" s="68"/>
      <c r="HK323" s="68"/>
      <c r="HL323" s="68"/>
      <c r="HM323" s="68"/>
      <c r="HN323" s="68"/>
      <c r="HO323" s="68"/>
      <c r="HP323" s="68"/>
      <c r="HQ323" s="68"/>
      <c r="HR323" s="68"/>
      <c r="HS323" s="68"/>
      <c r="HT323" s="68"/>
      <c r="HU323" s="68"/>
      <c r="HV323" s="68"/>
      <c r="HW323" s="68"/>
      <c r="HX323" s="68"/>
      <c r="HY323" s="68"/>
      <c r="HZ323" s="68"/>
      <c r="IA323" s="68"/>
      <c r="IB323" s="68"/>
      <c r="IC323" s="68"/>
      <c r="ID323" s="68"/>
      <c r="IE323" s="68"/>
      <c r="IF323" s="68"/>
      <c r="IG323" s="68"/>
      <c r="IH323" s="68"/>
      <c r="II323" s="68"/>
      <c r="IJ323" s="68"/>
      <c r="IK323" s="68"/>
      <c r="IL323" s="68"/>
      <c r="IM323" s="68"/>
      <c r="IN323" s="68"/>
      <c r="IO323" s="68"/>
      <c r="IP323" s="68"/>
      <c r="IQ323" s="68"/>
      <c r="IR323" s="68"/>
      <c r="IS323" s="68"/>
      <c r="IT323" s="68"/>
      <c r="IU323" s="68"/>
      <c r="IV323" s="68"/>
      <c r="IW323" s="68"/>
      <c r="IX323" s="68"/>
      <c r="IY323" s="68"/>
      <c r="IZ323" s="68"/>
      <c r="JA323" s="68"/>
      <c r="JB323" s="68"/>
      <c r="JC323" s="68"/>
      <c r="JD323" s="68"/>
      <c r="JE323" s="68"/>
      <c r="JF323" s="68"/>
      <c r="JG323" s="68"/>
      <c r="JH323" s="68"/>
      <c r="JI323" s="68"/>
      <c r="JJ323" s="68"/>
    </row>
    <row r="324" spans="1:270" ht="32.25" customHeight="1" x14ac:dyDescent="0.2">
      <c r="A324" s="137" t="s">
        <v>242</v>
      </c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  <c r="BZ324" s="68"/>
      <c r="CA324" s="68"/>
      <c r="CB324" s="68"/>
      <c r="CC324" s="68"/>
      <c r="CD324" s="68"/>
      <c r="CE324" s="68"/>
      <c r="CF324" s="68"/>
      <c r="CG324" s="68"/>
      <c r="CH324" s="68"/>
      <c r="CI324" s="68"/>
      <c r="CJ324" s="68"/>
      <c r="CK324" s="68"/>
      <c r="CL324" s="68"/>
      <c r="CM324" s="68"/>
      <c r="CN324" s="68"/>
      <c r="CO324" s="68"/>
      <c r="CP324" s="68"/>
      <c r="CQ324" s="68"/>
      <c r="CR324" s="68"/>
      <c r="CS324" s="68"/>
      <c r="CT324" s="68"/>
      <c r="CU324" s="68"/>
      <c r="CV324" s="68"/>
      <c r="CW324" s="68"/>
      <c r="CX324" s="68"/>
      <c r="CY324" s="68"/>
      <c r="CZ324" s="68"/>
      <c r="DA324" s="68"/>
      <c r="DB324" s="68"/>
      <c r="DC324" s="68"/>
      <c r="DD324" s="68"/>
      <c r="DE324" s="68"/>
      <c r="DF324" s="68"/>
      <c r="DG324" s="68"/>
      <c r="DH324" s="68"/>
      <c r="DI324" s="68"/>
      <c r="DJ324" s="68"/>
      <c r="DK324" s="68"/>
      <c r="DL324" s="68"/>
      <c r="DM324" s="68"/>
      <c r="DN324" s="68"/>
      <c r="DO324" s="68"/>
      <c r="DP324" s="68"/>
      <c r="DQ324" s="68"/>
      <c r="DR324" s="68"/>
      <c r="DS324" s="68"/>
      <c r="DT324" s="68"/>
      <c r="DU324" s="68"/>
      <c r="DV324" s="68"/>
      <c r="DW324" s="68"/>
      <c r="DX324" s="68"/>
      <c r="DY324" s="68"/>
      <c r="DZ324" s="68"/>
      <c r="EA324" s="68"/>
      <c r="EB324" s="68"/>
      <c r="EC324" s="68"/>
      <c r="ED324" s="68"/>
      <c r="EE324" s="68"/>
      <c r="EF324" s="68"/>
      <c r="EG324" s="68"/>
      <c r="EH324" s="68"/>
      <c r="EI324" s="68"/>
      <c r="EJ324" s="68"/>
      <c r="EK324" s="68"/>
      <c r="EL324" s="68"/>
      <c r="EM324" s="68"/>
      <c r="EN324" s="68"/>
      <c r="EO324" s="68"/>
      <c r="EP324" s="68"/>
      <c r="EQ324" s="68"/>
      <c r="ER324" s="68"/>
      <c r="ES324" s="68"/>
      <c r="ET324" s="68"/>
      <c r="EU324" s="68"/>
      <c r="EV324" s="68"/>
      <c r="EW324" s="68"/>
      <c r="EX324" s="68"/>
      <c r="EY324" s="68"/>
      <c r="EZ324" s="68"/>
      <c r="FA324" s="68"/>
      <c r="FB324" s="68"/>
      <c r="FC324" s="68"/>
      <c r="FD324" s="68"/>
      <c r="FE324" s="68"/>
      <c r="FF324" s="68"/>
      <c r="FG324" s="68"/>
      <c r="FH324" s="68"/>
      <c r="FI324" s="68"/>
      <c r="FJ324" s="68"/>
      <c r="FK324" s="68"/>
      <c r="FL324" s="68"/>
      <c r="FM324" s="68"/>
      <c r="FN324" s="68"/>
      <c r="FO324" s="68"/>
      <c r="FP324" s="68"/>
      <c r="FQ324" s="68"/>
      <c r="FR324" s="68"/>
      <c r="FS324" s="68"/>
      <c r="FT324" s="68"/>
      <c r="FU324" s="68"/>
      <c r="FV324" s="68"/>
      <c r="FW324" s="68"/>
      <c r="FX324" s="68"/>
      <c r="FY324" s="68"/>
      <c r="FZ324" s="68"/>
      <c r="GA324" s="68"/>
      <c r="GB324" s="68"/>
      <c r="GC324" s="68"/>
      <c r="GD324" s="68"/>
      <c r="GE324" s="68"/>
      <c r="GF324" s="68"/>
      <c r="GG324" s="68"/>
      <c r="GH324" s="68"/>
      <c r="GI324" s="68"/>
      <c r="GJ324" s="68"/>
      <c r="GK324" s="68"/>
      <c r="GL324" s="68"/>
      <c r="GM324" s="68"/>
      <c r="GN324" s="68"/>
      <c r="GO324" s="68"/>
      <c r="GP324" s="68"/>
      <c r="GQ324" s="68"/>
      <c r="GR324" s="68"/>
      <c r="GS324" s="68"/>
      <c r="GT324" s="68"/>
      <c r="GU324" s="68"/>
      <c r="GV324" s="68"/>
      <c r="GW324" s="68"/>
      <c r="GX324" s="68"/>
      <c r="GY324" s="68"/>
      <c r="GZ324" s="68"/>
      <c r="HA324" s="68"/>
      <c r="HB324" s="68"/>
      <c r="HC324" s="68"/>
      <c r="HD324" s="68"/>
      <c r="HE324" s="68"/>
      <c r="HF324" s="68"/>
      <c r="HG324" s="68"/>
      <c r="HH324" s="68"/>
      <c r="HI324" s="68"/>
      <c r="HJ324" s="68"/>
      <c r="HK324" s="68"/>
      <c r="HL324" s="68"/>
      <c r="HM324" s="68"/>
      <c r="HN324" s="68"/>
      <c r="HO324" s="68"/>
      <c r="HP324" s="68"/>
      <c r="HQ324" s="68"/>
      <c r="HR324" s="68"/>
      <c r="HS324" s="68"/>
      <c r="HT324" s="68"/>
      <c r="HU324" s="68"/>
      <c r="HV324" s="68"/>
      <c r="HW324" s="68"/>
      <c r="HX324" s="68"/>
      <c r="HY324" s="68"/>
      <c r="HZ324" s="68"/>
      <c r="IA324" s="68"/>
      <c r="IB324" s="68"/>
      <c r="IC324" s="68"/>
      <c r="ID324" s="68"/>
      <c r="IE324" s="68"/>
      <c r="IF324" s="68"/>
      <c r="IG324" s="68"/>
      <c r="IH324" s="68"/>
      <c r="II324" s="68"/>
      <c r="IJ324" s="68"/>
      <c r="IK324" s="68"/>
      <c r="IL324" s="68"/>
      <c r="IM324" s="68"/>
      <c r="IN324" s="68"/>
      <c r="IO324" s="68"/>
      <c r="IP324" s="68"/>
      <c r="IQ324" s="68"/>
      <c r="IR324" s="68"/>
      <c r="IS324" s="68"/>
      <c r="IT324" s="68"/>
      <c r="IU324" s="68"/>
      <c r="IV324" s="68"/>
      <c r="IW324" s="68"/>
      <c r="IX324" s="68"/>
      <c r="IY324" s="68"/>
      <c r="IZ324" s="68"/>
      <c r="JA324" s="68"/>
      <c r="JB324" s="68"/>
      <c r="JC324" s="68"/>
      <c r="JD324" s="68"/>
      <c r="JE324" s="68"/>
      <c r="JF324" s="68"/>
      <c r="JG324" s="68"/>
      <c r="JH324" s="68"/>
      <c r="JI324" s="68"/>
      <c r="JJ324" s="68"/>
    </row>
    <row r="325" spans="1:270" s="6" customFormat="1" ht="23.25" customHeight="1" x14ac:dyDescent="0.2">
      <c r="A325" s="167" t="s">
        <v>26</v>
      </c>
      <c r="B325" s="123" t="s">
        <v>243</v>
      </c>
      <c r="C325" s="137" t="s">
        <v>73</v>
      </c>
      <c r="D325" s="9" t="s">
        <v>4</v>
      </c>
      <c r="E325" s="11">
        <f>E326+E327+E328+E329</f>
        <v>500</v>
      </c>
      <c r="F325" s="11">
        <f>F326+F327+F328+F329</f>
        <v>18160</v>
      </c>
      <c r="G325" s="11">
        <f>G326+G327+G328+G329</f>
        <v>1280</v>
      </c>
      <c r="H325" s="11">
        <f>H326+H327+H328+H329</f>
        <v>3940</v>
      </c>
      <c r="I325" s="11">
        <f t="shared" ref="I325:K325" si="259">I326+I327+I328+I329</f>
        <v>4240</v>
      </c>
      <c r="J325" s="11">
        <f t="shared" si="259"/>
        <v>4350</v>
      </c>
      <c r="K325" s="11">
        <f t="shared" si="259"/>
        <v>4350</v>
      </c>
      <c r="L325" s="121"/>
      <c r="M325" s="126" t="s">
        <v>401</v>
      </c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  <c r="IP325" s="7"/>
      <c r="IQ325" s="7"/>
      <c r="IR325" s="7"/>
      <c r="IS325" s="7"/>
      <c r="IT325" s="7"/>
      <c r="IU325" s="7"/>
      <c r="IV325" s="7"/>
      <c r="IW325" s="7"/>
      <c r="IX325" s="7"/>
      <c r="IY325" s="7"/>
      <c r="IZ325" s="7"/>
      <c r="JA325" s="7"/>
      <c r="JB325" s="7"/>
      <c r="JC325" s="7"/>
      <c r="JD325" s="7"/>
      <c r="JE325" s="7"/>
      <c r="JF325" s="7"/>
      <c r="JG325" s="7"/>
      <c r="JH325" s="7"/>
      <c r="JI325" s="7"/>
      <c r="JJ325" s="7"/>
    </row>
    <row r="326" spans="1:270" s="6" customFormat="1" ht="47.25" customHeight="1" x14ac:dyDescent="0.2">
      <c r="A326" s="167"/>
      <c r="B326" s="124"/>
      <c r="C326" s="137"/>
      <c r="D326" s="9" t="s">
        <v>3</v>
      </c>
      <c r="E326" s="11">
        <f>E331+E336+E341</f>
        <v>0</v>
      </c>
      <c r="F326" s="11">
        <f>G326+H326+I326+J326+K326</f>
        <v>0</v>
      </c>
      <c r="G326" s="11">
        <f>G331+G336+G341</f>
        <v>0</v>
      </c>
      <c r="H326" s="11">
        <f>H331+H336+H341</f>
        <v>0</v>
      </c>
      <c r="I326" s="11">
        <f t="shared" ref="I326:K326" si="260">I331+I336+I341</f>
        <v>0</v>
      </c>
      <c r="J326" s="11">
        <f t="shared" si="260"/>
        <v>0</v>
      </c>
      <c r="K326" s="11">
        <f t="shared" si="260"/>
        <v>0</v>
      </c>
      <c r="L326" s="121"/>
      <c r="M326" s="12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  <c r="IP326" s="7"/>
      <c r="IQ326" s="7"/>
      <c r="IR326" s="7"/>
      <c r="IS326" s="7"/>
      <c r="IT326" s="7"/>
      <c r="IU326" s="7"/>
      <c r="IV326" s="7"/>
      <c r="IW326" s="7"/>
      <c r="IX326" s="7"/>
      <c r="IY326" s="7"/>
      <c r="IZ326" s="7"/>
      <c r="JA326" s="7"/>
      <c r="JB326" s="7"/>
      <c r="JC326" s="7"/>
      <c r="JD326" s="7"/>
      <c r="JE326" s="7"/>
      <c r="JF326" s="7"/>
      <c r="JG326" s="7"/>
      <c r="JH326" s="7"/>
      <c r="JI326" s="7"/>
      <c r="JJ326" s="7"/>
    </row>
    <row r="327" spans="1:270" s="6" customFormat="1" ht="64.5" customHeight="1" x14ac:dyDescent="0.2">
      <c r="A327" s="167"/>
      <c r="B327" s="124"/>
      <c r="C327" s="137"/>
      <c r="D327" s="9" t="s">
        <v>2</v>
      </c>
      <c r="E327" s="11">
        <f>E332+E337+E342</f>
        <v>0</v>
      </c>
      <c r="F327" s="11">
        <f>G327+H327+I327+J327+K327</f>
        <v>0</v>
      </c>
      <c r="G327" s="11">
        <f>G332+G337+G342</f>
        <v>0</v>
      </c>
      <c r="H327" s="11">
        <f>H332+H337+H342</f>
        <v>0</v>
      </c>
      <c r="I327" s="11">
        <f t="shared" ref="I327:K327" si="261">I332+I337+I342</f>
        <v>0</v>
      </c>
      <c r="J327" s="11">
        <f t="shared" si="261"/>
        <v>0</v>
      </c>
      <c r="K327" s="11">
        <f t="shared" si="261"/>
        <v>0</v>
      </c>
      <c r="L327" s="121"/>
      <c r="M327" s="12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  <c r="IP327" s="7"/>
      <c r="IQ327" s="7"/>
      <c r="IR327" s="7"/>
      <c r="IS327" s="7"/>
      <c r="IT327" s="7"/>
      <c r="IU327" s="7"/>
      <c r="IV327" s="7"/>
      <c r="IW327" s="7"/>
      <c r="IX327" s="7"/>
      <c r="IY327" s="7"/>
      <c r="IZ327" s="7"/>
      <c r="JA327" s="7"/>
      <c r="JB327" s="7"/>
      <c r="JC327" s="7"/>
      <c r="JD327" s="7"/>
      <c r="JE327" s="7"/>
      <c r="JF327" s="7"/>
      <c r="JG327" s="7"/>
      <c r="JH327" s="7"/>
      <c r="JI327" s="7"/>
      <c r="JJ327" s="7"/>
    </row>
    <row r="328" spans="1:270" s="6" customFormat="1" ht="77.25" customHeight="1" x14ac:dyDescent="0.2">
      <c r="A328" s="167"/>
      <c r="B328" s="124"/>
      <c r="C328" s="137"/>
      <c r="D328" s="9" t="s">
        <v>27</v>
      </c>
      <c r="E328" s="11">
        <f>E333+E338+E343</f>
        <v>500</v>
      </c>
      <c r="F328" s="11">
        <f>F333+F338+F343+F348+F358+F363+F368+F373+F353+F378</f>
        <v>18160</v>
      </c>
      <c r="G328" s="11">
        <f>G333+G338+G343+G348+G358+G363+G368+G373+G353+G378</f>
        <v>1280</v>
      </c>
      <c r="H328" s="11">
        <f>H333+H338+H343+H348+H358+H363+H368+H373+H353+H378</f>
        <v>3940</v>
      </c>
      <c r="I328" s="11">
        <f t="shared" ref="I328:K328" si="262">I333+I338+I343+I348+I358+I363+I368+I373+I353+I378</f>
        <v>4240</v>
      </c>
      <c r="J328" s="11">
        <f t="shared" si="262"/>
        <v>4350</v>
      </c>
      <c r="K328" s="11">
        <f t="shared" si="262"/>
        <v>4350</v>
      </c>
      <c r="L328" s="121"/>
      <c r="M328" s="12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  <c r="IP328" s="7"/>
      <c r="IQ328" s="7"/>
      <c r="IR328" s="7"/>
      <c r="IS328" s="7"/>
      <c r="IT328" s="7"/>
      <c r="IU328" s="7"/>
      <c r="IV328" s="7"/>
      <c r="IW328" s="7"/>
      <c r="IX328" s="7"/>
      <c r="IY328" s="7"/>
      <c r="IZ328" s="7"/>
      <c r="JA328" s="7"/>
      <c r="JB328" s="7"/>
      <c r="JC328" s="7"/>
      <c r="JD328" s="7"/>
      <c r="JE328" s="7"/>
      <c r="JF328" s="7"/>
      <c r="JG328" s="7"/>
      <c r="JH328" s="7"/>
      <c r="JI328" s="7"/>
      <c r="JJ328" s="7"/>
    </row>
    <row r="329" spans="1:270" s="7" customFormat="1" ht="60" customHeight="1" x14ac:dyDescent="0.2">
      <c r="A329" s="204"/>
      <c r="B329" s="203"/>
      <c r="C329" s="137"/>
      <c r="D329" s="9" t="s">
        <v>0</v>
      </c>
      <c r="E329" s="11">
        <f>E334+E344+E349+E354+E359+E364+E374</f>
        <v>0</v>
      </c>
      <c r="F329" s="11">
        <f>G329+H329+I329+J329+K329</f>
        <v>0</v>
      </c>
      <c r="G329" s="11">
        <f>G334+G339+G344</f>
        <v>0</v>
      </c>
      <c r="H329" s="11">
        <f>H334+H339+H344</f>
        <v>0</v>
      </c>
      <c r="I329" s="11">
        <f t="shared" ref="I329:K329" si="263">I334+I339+I344</f>
        <v>0</v>
      </c>
      <c r="J329" s="11">
        <f t="shared" si="263"/>
        <v>0</v>
      </c>
      <c r="K329" s="11">
        <f t="shared" si="263"/>
        <v>0</v>
      </c>
      <c r="L329" s="122"/>
      <c r="M329" s="210"/>
    </row>
    <row r="330" spans="1:270" s="12" customFormat="1" ht="19.5" customHeight="1" x14ac:dyDescent="0.2">
      <c r="A330" s="167" t="s">
        <v>25</v>
      </c>
      <c r="B330" s="136" t="s">
        <v>244</v>
      </c>
      <c r="C330" s="137" t="s">
        <v>73</v>
      </c>
      <c r="D330" s="9" t="s">
        <v>4</v>
      </c>
      <c r="E330" s="8">
        <f t="shared" ref="E330" si="264">E331+E332+E333+E334</f>
        <v>500</v>
      </c>
      <c r="F330" s="8">
        <f>F331+F332+F333+F334</f>
        <v>4550</v>
      </c>
      <c r="G330" s="8">
        <f>G331+G332+G333+G334</f>
        <v>810</v>
      </c>
      <c r="H330" s="8">
        <f t="shared" ref="H330:K330" si="265">H331+H332+H333+H334</f>
        <v>980</v>
      </c>
      <c r="I330" s="8">
        <f t="shared" si="265"/>
        <v>900</v>
      </c>
      <c r="J330" s="8">
        <f t="shared" si="265"/>
        <v>930</v>
      </c>
      <c r="K330" s="8">
        <f t="shared" si="265"/>
        <v>930</v>
      </c>
      <c r="L330" s="137" t="s">
        <v>98</v>
      </c>
      <c r="M330" s="121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  <c r="DL330" s="13"/>
      <c r="DM330" s="13"/>
      <c r="DN330" s="13"/>
      <c r="DO330" s="13"/>
      <c r="DP330" s="13"/>
      <c r="DQ330" s="13"/>
      <c r="DR330" s="13"/>
      <c r="DS330" s="13"/>
      <c r="DT330" s="13"/>
      <c r="DU330" s="13"/>
      <c r="DV330" s="13"/>
      <c r="DW330" s="13"/>
      <c r="DX330" s="13"/>
      <c r="DY330" s="13"/>
      <c r="DZ330" s="13"/>
      <c r="EA330" s="13"/>
      <c r="EB330" s="13"/>
      <c r="EC330" s="13"/>
      <c r="ED330" s="13"/>
      <c r="EE330" s="13"/>
      <c r="EF330" s="13"/>
      <c r="EG330" s="13"/>
      <c r="EH330" s="13"/>
      <c r="EI330" s="13"/>
      <c r="EJ330" s="13"/>
      <c r="EK330" s="13"/>
      <c r="EL330" s="13"/>
      <c r="EM330" s="13"/>
      <c r="EN330" s="13"/>
      <c r="EO330" s="13"/>
      <c r="EP330" s="13"/>
      <c r="EQ330" s="13"/>
      <c r="ER330" s="13"/>
      <c r="ES330" s="13"/>
      <c r="ET330" s="13"/>
      <c r="EU330" s="13"/>
      <c r="EV330" s="13"/>
      <c r="EW330" s="13"/>
      <c r="EX330" s="13"/>
      <c r="EY330" s="13"/>
      <c r="EZ330" s="13"/>
      <c r="FA330" s="13"/>
      <c r="FB330" s="13"/>
      <c r="FC330" s="13"/>
      <c r="FD330" s="13"/>
      <c r="FE330" s="13"/>
      <c r="FF330" s="13"/>
      <c r="FG330" s="13"/>
      <c r="FH330" s="13"/>
      <c r="FI330" s="13"/>
      <c r="FJ330" s="13"/>
      <c r="FK330" s="13"/>
      <c r="FL330" s="13"/>
      <c r="FM330" s="13"/>
      <c r="FN330" s="13"/>
      <c r="FO330" s="13"/>
      <c r="FP330" s="13"/>
      <c r="FQ330" s="13"/>
      <c r="FR330" s="13"/>
      <c r="FS330" s="13"/>
      <c r="FT330" s="13"/>
      <c r="FU330" s="13"/>
      <c r="FV330" s="13"/>
      <c r="FW330" s="13"/>
      <c r="FX330" s="13"/>
      <c r="FY330" s="13"/>
      <c r="FZ330" s="13"/>
      <c r="GA330" s="13"/>
      <c r="GB330" s="13"/>
      <c r="GC330" s="13"/>
      <c r="GD330" s="13"/>
      <c r="GE330" s="13"/>
      <c r="GF330" s="13"/>
      <c r="GG330" s="13"/>
      <c r="GH330" s="13"/>
      <c r="GI330" s="13"/>
      <c r="GJ330" s="13"/>
      <c r="GK330" s="13"/>
      <c r="GL330" s="13"/>
      <c r="GM330" s="13"/>
      <c r="GN330" s="13"/>
      <c r="GO330" s="13"/>
      <c r="GP330" s="13"/>
      <c r="GQ330" s="13"/>
      <c r="GR330" s="13"/>
      <c r="GS330" s="13"/>
      <c r="GT330" s="13"/>
      <c r="GU330" s="13"/>
      <c r="GV330" s="13"/>
      <c r="GW330" s="13"/>
      <c r="GX330" s="13"/>
      <c r="GY330" s="13"/>
      <c r="GZ330" s="13"/>
      <c r="HA330" s="13"/>
      <c r="HB330" s="13"/>
      <c r="HC330" s="13"/>
      <c r="HD330" s="13"/>
      <c r="HE330" s="13"/>
      <c r="HF330" s="13"/>
      <c r="HG330" s="13"/>
      <c r="HH330" s="13"/>
      <c r="HI330" s="13"/>
      <c r="HJ330" s="13"/>
      <c r="HK330" s="13"/>
      <c r="HL330" s="13"/>
      <c r="HM330" s="13"/>
      <c r="HN330" s="13"/>
      <c r="HO330" s="13"/>
      <c r="HP330" s="13"/>
      <c r="HQ330" s="13"/>
      <c r="HR330" s="13"/>
      <c r="HS330" s="13"/>
      <c r="HT330" s="13"/>
      <c r="HU330" s="13"/>
      <c r="HV330" s="13"/>
      <c r="HW330" s="13"/>
      <c r="HX330" s="13"/>
      <c r="HY330" s="13"/>
      <c r="HZ330" s="13"/>
      <c r="IA330" s="13"/>
      <c r="IB330" s="13"/>
      <c r="IC330" s="13"/>
      <c r="ID330" s="13"/>
      <c r="IE330" s="13"/>
      <c r="IF330" s="13"/>
      <c r="IG330" s="13"/>
      <c r="IH330" s="13"/>
      <c r="II330" s="13"/>
      <c r="IJ330" s="13"/>
      <c r="IK330" s="13"/>
      <c r="IL330" s="13"/>
      <c r="IM330" s="13"/>
      <c r="IN330" s="13"/>
      <c r="IO330" s="13"/>
      <c r="IP330" s="13"/>
      <c r="IQ330" s="13"/>
      <c r="IR330" s="13"/>
      <c r="IS330" s="13"/>
      <c r="IT330" s="13"/>
      <c r="IU330" s="13"/>
      <c r="IV330" s="13"/>
      <c r="IW330" s="13"/>
      <c r="IX330" s="13"/>
      <c r="IY330" s="13"/>
      <c r="IZ330" s="13"/>
      <c r="JA330" s="13"/>
      <c r="JB330" s="13"/>
      <c r="JC330" s="13"/>
      <c r="JD330" s="13"/>
      <c r="JE330" s="13"/>
      <c r="JF330" s="13"/>
      <c r="JG330" s="13"/>
      <c r="JH330" s="13"/>
      <c r="JI330" s="13"/>
      <c r="JJ330" s="13"/>
    </row>
    <row r="331" spans="1:270" s="12" customFormat="1" ht="50.25" customHeight="1" x14ac:dyDescent="0.2">
      <c r="A331" s="167"/>
      <c r="B331" s="136"/>
      <c r="C331" s="137"/>
      <c r="D331" s="9" t="s">
        <v>3</v>
      </c>
      <c r="E331" s="8">
        <v>0</v>
      </c>
      <c r="F331" s="8">
        <f>G331+H331+I331+J331+K331</f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137"/>
      <c r="M331" s="121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  <c r="DL331" s="13"/>
      <c r="DM331" s="13"/>
      <c r="DN331" s="13"/>
      <c r="DO331" s="13"/>
      <c r="DP331" s="13"/>
      <c r="DQ331" s="13"/>
      <c r="DR331" s="13"/>
      <c r="DS331" s="13"/>
      <c r="DT331" s="13"/>
      <c r="DU331" s="13"/>
      <c r="DV331" s="13"/>
      <c r="DW331" s="13"/>
      <c r="DX331" s="13"/>
      <c r="DY331" s="13"/>
      <c r="DZ331" s="13"/>
      <c r="EA331" s="13"/>
      <c r="EB331" s="13"/>
      <c r="EC331" s="13"/>
      <c r="ED331" s="13"/>
      <c r="EE331" s="13"/>
      <c r="EF331" s="13"/>
      <c r="EG331" s="13"/>
      <c r="EH331" s="13"/>
      <c r="EI331" s="13"/>
      <c r="EJ331" s="13"/>
      <c r="EK331" s="13"/>
      <c r="EL331" s="13"/>
      <c r="EM331" s="13"/>
      <c r="EN331" s="13"/>
      <c r="EO331" s="13"/>
      <c r="EP331" s="13"/>
      <c r="EQ331" s="13"/>
      <c r="ER331" s="13"/>
      <c r="ES331" s="13"/>
      <c r="ET331" s="13"/>
      <c r="EU331" s="13"/>
      <c r="EV331" s="13"/>
      <c r="EW331" s="13"/>
      <c r="EX331" s="13"/>
      <c r="EY331" s="13"/>
      <c r="EZ331" s="13"/>
      <c r="FA331" s="13"/>
      <c r="FB331" s="13"/>
      <c r="FC331" s="13"/>
      <c r="FD331" s="13"/>
      <c r="FE331" s="13"/>
      <c r="FF331" s="13"/>
      <c r="FG331" s="13"/>
      <c r="FH331" s="13"/>
      <c r="FI331" s="13"/>
      <c r="FJ331" s="13"/>
      <c r="FK331" s="13"/>
      <c r="FL331" s="13"/>
      <c r="FM331" s="13"/>
      <c r="FN331" s="13"/>
      <c r="FO331" s="13"/>
      <c r="FP331" s="13"/>
      <c r="FQ331" s="13"/>
      <c r="FR331" s="13"/>
      <c r="FS331" s="13"/>
      <c r="FT331" s="13"/>
      <c r="FU331" s="13"/>
      <c r="FV331" s="13"/>
      <c r="FW331" s="13"/>
      <c r="FX331" s="13"/>
      <c r="FY331" s="13"/>
      <c r="FZ331" s="13"/>
      <c r="GA331" s="13"/>
      <c r="GB331" s="13"/>
      <c r="GC331" s="13"/>
      <c r="GD331" s="13"/>
      <c r="GE331" s="13"/>
      <c r="GF331" s="13"/>
      <c r="GG331" s="13"/>
      <c r="GH331" s="13"/>
      <c r="GI331" s="13"/>
      <c r="GJ331" s="13"/>
      <c r="GK331" s="13"/>
      <c r="GL331" s="13"/>
      <c r="GM331" s="13"/>
      <c r="GN331" s="13"/>
      <c r="GO331" s="13"/>
      <c r="GP331" s="13"/>
      <c r="GQ331" s="13"/>
      <c r="GR331" s="13"/>
      <c r="GS331" s="13"/>
      <c r="GT331" s="13"/>
      <c r="GU331" s="13"/>
      <c r="GV331" s="13"/>
      <c r="GW331" s="13"/>
      <c r="GX331" s="13"/>
      <c r="GY331" s="13"/>
      <c r="GZ331" s="13"/>
      <c r="HA331" s="13"/>
      <c r="HB331" s="13"/>
      <c r="HC331" s="13"/>
      <c r="HD331" s="13"/>
      <c r="HE331" s="13"/>
      <c r="HF331" s="13"/>
      <c r="HG331" s="13"/>
      <c r="HH331" s="13"/>
      <c r="HI331" s="13"/>
      <c r="HJ331" s="13"/>
      <c r="HK331" s="13"/>
      <c r="HL331" s="13"/>
      <c r="HM331" s="13"/>
      <c r="HN331" s="13"/>
      <c r="HO331" s="13"/>
      <c r="HP331" s="13"/>
      <c r="HQ331" s="13"/>
      <c r="HR331" s="13"/>
      <c r="HS331" s="13"/>
      <c r="HT331" s="13"/>
      <c r="HU331" s="13"/>
      <c r="HV331" s="13"/>
      <c r="HW331" s="13"/>
      <c r="HX331" s="13"/>
      <c r="HY331" s="13"/>
      <c r="HZ331" s="13"/>
      <c r="IA331" s="13"/>
      <c r="IB331" s="13"/>
      <c r="IC331" s="13"/>
      <c r="ID331" s="13"/>
      <c r="IE331" s="13"/>
      <c r="IF331" s="13"/>
      <c r="IG331" s="13"/>
      <c r="IH331" s="13"/>
      <c r="II331" s="13"/>
      <c r="IJ331" s="13"/>
      <c r="IK331" s="13"/>
      <c r="IL331" s="13"/>
      <c r="IM331" s="13"/>
      <c r="IN331" s="13"/>
      <c r="IO331" s="13"/>
      <c r="IP331" s="13"/>
      <c r="IQ331" s="13"/>
      <c r="IR331" s="13"/>
      <c r="IS331" s="13"/>
      <c r="IT331" s="13"/>
      <c r="IU331" s="13"/>
      <c r="IV331" s="13"/>
      <c r="IW331" s="13"/>
      <c r="IX331" s="13"/>
      <c r="IY331" s="13"/>
      <c r="IZ331" s="13"/>
      <c r="JA331" s="13"/>
      <c r="JB331" s="13"/>
      <c r="JC331" s="13"/>
      <c r="JD331" s="13"/>
      <c r="JE331" s="13"/>
      <c r="JF331" s="13"/>
      <c r="JG331" s="13"/>
      <c r="JH331" s="13"/>
      <c r="JI331" s="13"/>
      <c r="JJ331" s="13"/>
    </row>
    <row r="332" spans="1:270" s="12" customFormat="1" ht="61.5" customHeight="1" x14ac:dyDescent="0.2">
      <c r="A332" s="167"/>
      <c r="B332" s="136"/>
      <c r="C332" s="137"/>
      <c r="D332" s="9" t="s">
        <v>2</v>
      </c>
      <c r="E332" s="8">
        <v>0</v>
      </c>
      <c r="F332" s="8">
        <f>G332+H332+I332+J332+K332</f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137"/>
      <c r="M332" s="121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  <c r="DL332" s="13"/>
      <c r="DM332" s="13"/>
      <c r="DN332" s="13"/>
      <c r="DO332" s="13"/>
      <c r="DP332" s="13"/>
      <c r="DQ332" s="13"/>
      <c r="DR332" s="13"/>
      <c r="DS332" s="13"/>
      <c r="DT332" s="13"/>
      <c r="DU332" s="13"/>
      <c r="DV332" s="13"/>
      <c r="DW332" s="13"/>
      <c r="DX332" s="13"/>
      <c r="DY332" s="13"/>
      <c r="DZ332" s="13"/>
      <c r="EA332" s="13"/>
      <c r="EB332" s="13"/>
      <c r="EC332" s="13"/>
      <c r="ED332" s="13"/>
      <c r="EE332" s="13"/>
      <c r="EF332" s="13"/>
      <c r="EG332" s="13"/>
      <c r="EH332" s="13"/>
      <c r="EI332" s="13"/>
      <c r="EJ332" s="13"/>
      <c r="EK332" s="13"/>
      <c r="EL332" s="13"/>
      <c r="EM332" s="13"/>
      <c r="EN332" s="13"/>
      <c r="EO332" s="13"/>
      <c r="EP332" s="13"/>
      <c r="EQ332" s="13"/>
      <c r="ER332" s="13"/>
      <c r="ES332" s="13"/>
      <c r="ET332" s="13"/>
      <c r="EU332" s="13"/>
      <c r="EV332" s="13"/>
      <c r="EW332" s="13"/>
      <c r="EX332" s="13"/>
      <c r="EY332" s="13"/>
      <c r="EZ332" s="13"/>
      <c r="FA332" s="13"/>
      <c r="FB332" s="13"/>
      <c r="FC332" s="13"/>
      <c r="FD332" s="13"/>
      <c r="FE332" s="13"/>
      <c r="FF332" s="13"/>
      <c r="FG332" s="13"/>
      <c r="FH332" s="13"/>
      <c r="FI332" s="13"/>
      <c r="FJ332" s="13"/>
      <c r="FK332" s="13"/>
      <c r="FL332" s="13"/>
      <c r="FM332" s="13"/>
      <c r="FN332" s="13"/>
      <c r="FO332" s="13"/>
      <c r="FP332" s="13"/>
      <c r="FQ332" s="13"/>
      <c r="FR332" s="13"/>
      <c r="FS332" s="13"/>
      <c r="FT332" s="13"/>
      <c r="FU332" s="13"/>
      <c r="FV332" s="13"/>
      <c r="FW332" s="13"/>
      <c r="FX332" s="13"/>
      <c r="FY332" s="13"/>
      <c r="FZ332" s="13"/>
      <c r="GA332" s="13"/>
      <c r="GB332" s="13"/>
      <c r="GC332" s="13"/>
      <c r="GD332" s="13"/>
      <c r="GE332" s="13"/>
      <c r="GF332" s="13"/>
      <c r="GG332" s="13"/>
      <c r="GH332" s="13"/>
      <c r="GI332" s="13"/>
      <c r="GJ332" s="13"/>
      <c r="GK332" s="13"/>
      <c r="GL332" s="13"/>
      <c r="GM332" s="13"/>
      <c r="GN332" s="13"/>
      <c r="GO332" s="13"/>
      <c r="GP332" s="13"/>
      <c r="GQ332" s="13"/>
      <c r="GR332" s="13"/>
      <c r="GS332" s="13"/>
      <c r="GT332" s="13"/>
      <c r="GU332" s="13"/>
      <c r="GV332" s="13"/>
      <c r="GW332" s="13"/>
      <c r="GX332" s="13"/>
      <c r="GY332" s="13"/>
      <c r="GZ332" s="13"/>
      <c r="HA332" s="13"/>
      <c r="HB332" s="13"/>
      <c r="HC332" s="13"/>
      <c r="HD332" s="13"/>
      <c r="HE332" s="13"/>
      <c r="HF332" s="13"/>
      <c r="HG332" s="13"/>
      <c r="HH332" s="13"/>
      <c r="HI332" s="13"/>
      <c r="HJ332" s="13"/>
      <c r="HK332" s="13"/>
      <c r="HL332" s="13"/>
      <c r="HM332" s="13"/>
      <c r="HN332" s="13"/>
      <c r="HO332" s="13"/>
      <c r="HP332" s="13"/>
      <c r="HQ332" s="13"/>
      <c r="HR332" s="13"/>
      <c r="HS332" s="13"/>
      <c r="HT332" s="13"/>
      <c r="HU332" s="13"/>
      <c r="HV332" s="13"/>
      <c r="HW332" s="13"/>
      <c r="HX332" s="13"/>
      <c r="HY332" s="13"/>
      <c r="HZ332" s="13"/>
      <c r="IA332" s="13"/>
      <c r="IB332" s="13"/>
      <c r="IC332" s="13"/>
      <c r="ID332" s="13"/>
      <c r="IE332" s="13"/>
      <c r="IF332" s="13"/>
      <c r="IG332" s="13"/>
      <c r="IH332" s="13"/>
      <c r="II332" s="13"/>
      <c r="IJ332" s="13"/>
      <c r="IK332" s="13"/>
      <c r="IL332" s="13"/>
      <c r="IM332" s="13"/>
      <c r="IN332" s="13"/>
      <c r="IO332" s="13"/>
      <c r="IP332" s="13"/>
      <c r="IQ332" s="13"/>
      <c r="IR332" s="13"/>
      <c r="IS332" s="13"/>
      <c r="IT332" s="13"/>
      <c r="IU332" s="13"/>
      <c r="IV332" s="13"/>
      <c r="IW332" s="13"/>
      <c r="IX332" s="13"/>
      <c r="IY332" s="13"/>
      <c r="IZ332" s="13"/>
      <c r="JA332" s="13"/>
      <c r="JB332" s="13"/>
      <c r="JC332" s="13"/>
      <c r="JD332" s="13"/>
      <c r="JE332" s="13"/>
      <c r="JF332" s="13"/>
      <c r="JG332" s="13"/>
      <c r="JH332" s="13"/>
      <c r="JI332" s="13"/>
      <c r="JJ332" s="13"/>
    </row>
    <row r="333" spans="1:270" s="12" customFormat="1" ht="76.5" customHeight="1" x14ac:dyDescent="0.2">
      <c r="A333" s="167"/>
      <c r="B333" s="136"/>
      <c r="C333" s="137"/>
      <c r="D333" s="9" t="s">
        <v>27</v>
      </c>
      <c r="E333" s="8">
        <v>500</v>
      </c>
      <c r="F333" s="8">
        <f>G333+H333+I333+J333+K333</f>
        <v>4550</v>
      </c>
      <c r="G333" s="8">
        <v>810</v>
      </c>
      <c r="H333" s="8">
        <v>980</v>
      </c>
      <c r="I333" s="8">
        <v>900</v>
      </c>
      <c r="J333" s="8">
        <v>930</v>
      </c>
      <c r="K333" s="8">
        <v>930</v>
      </c>
      <c r="L333" s="137"/>
      <c r="M333" s="121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  <c r="EL333" s="13"/>
      <c r="EM333" s="13"/>
      <c r="EN333" s="13"/>
      <c r="EO333" s="13"/>
      <c r="EP333" s="13"/>
      <c r="EQ333" s="13"/>
      <c r="ER333" s="13"/>
      <c r="ES333" s="13"/>
      <c r="ET333" s="13"/>
      <c r="EU333" s="13"/>
      <c r="EV333" s="13"/>
      <c r="EW333" s="13"/>
      <c r="EX333" s="13"/>
      <c r="EY333" s="13"/>
      <c r="EZ333" s="13"/>
      <c r="FA333" s="13"/>
      <c r="FB333" s="13"/>
      <c r="FC333" s="13"/>
      <c r="FD333" s="13"/>
      <c r="FE333" s="13"/>
      <c r="FF333" s="13"/>
      <c r="FG333" s="13"/>
      <c r="FH333" s="13"/>
      <c r="FI333" s="13"/>
      <c r="FJ333" s="13"/>
      <c r="FK333" s="13"/>
      <c r="FL333" s="13"/>
      <c r="FM333" s="13"/>
      <c r="FN333" s="13"/>
      <c r="FO333" s="13"/>
      <c r="FP333" s="13"/>
      <c r="FQ333" s="13"/>
      <c r="FR333" s="13"/>
      <c r="FS333" s="13"/>
      <c r="FT333" s="13"/>
      <c r="FU333" s="13"/>
      <c r="FV333" s="13"/>
      <c r="FW333" s="13"/>
      <c r="FX333" s="13"/>
      <c r="FY333" s="13"/>
      <c r="FZ333" s="13"/>
      <c r="GA333" s="13"/>
      <c r="GB333" s="13"/>
      <c r="GC333" s="13"/>
      <c r="GD333" s="13"/>
      <c r="GE333" s="13"/>
      <c r="GF333" s="13"/>
      <c r="GG333" s="13"/>
      <c r="GH333" s="13"/>
      <c r="GI333" s="13"/>
      <c r="GJ333" s="13"/>
      <c r="GK333" s="13"/>
      <c r="GL333" s="13"/>
      <c r="GM333" s="13"/>
      <c r="GN333" s="13"/>
      <c r="GO333" s="13"/>
      <c r="GP333" s="13"/>
      <c r="GQ333" s="13"/>
      <c r="GR333" s="13"/>
      <c r="GS333" s="13"/>
      <c r="GT333" s="13"/>
      <c r="GU333" s="13"/>
      <c r="GV333" s="13"/>
      <c r="GW333" s="13"/>
      <c r="GX333" s="13"/>
      <c r="GY333" s="13"/>
      <c r="GZ333" s="13"/>
      <c r="HA333" s="13"/>
      <c r="HB333" s="13"/>
      <c r="HC333" s="13"/>
      <c r="HD333" s="13"/>
      <c r="HE333" s="13"/>
      <c r="HF333" s="13"/>
      <c r="HG333" s="13"/>
      <c r="HH333" s="13"/>
      <c r="HI333" s="13"/>
      <c r="HJ333" s="13"/>
      <c r="HK333" s="13"/>
      <c r="HL333" s="13"/>
      <c r="HM333" s="13"/>
      <c r="HN333" s="13"/>
      <c r="HO333" s="13"/>
      <c r="HP333" s="13"/>
      <c r="HQ333" s="13"/>
      <c r="HR333" s="13"/>
      <c r="HS333" s="13"/>
      <c r="HT333" s="13"/>
      <c r="HU333" s="13"/>
      <c r="HV333" s="13"/>
      <c r="HW333" s="13"/>
      <c r="HX333" s="13"/>
      <c r="HY333" s="13"/>
      <c r="HZ333" s="13"/>
      <c r="IA333" s="13"/>
      <c r="IB333" s="13"/>
      <c r="IC333" s="13"/>
      <c r="ID333" s="13"/>
      <c r="IE333" s="13"/>
      <c r="IF333" s="13"/>
      <c r="IG333" s="13"/>
      <c r="IH333" s="13"/>
      <c r="II333" s="13"/>
      <c r="IJ333" s="13"/>
      <c r="IK333" s="13"/>
      <c r="IL333" s="13"/>
      <c r="IM333" s="13"/>
      <c r="IN333" s="13"/>
      <c r="IO333" s="13"/>
      <c r="IP333" s="13"/>
      <c r="IQ333" s="13"/>
      <c r="IR333" s="13"/>
      <c r="IS333" s="13"/>
      <c r="IT333" s="13"/>
      <c r="IU333" s="13"/>
      <c r="IV333" s="13"/>
      <c r="IW333" s="13"/>
      <c r="IX333" s="13"/>
      <c r="IY333" s="13"/>
      <c r="IZ333" s="13"/>
      <c r="JA333" s="13"/>
      <c r="JB333" s="13"/>
      <c r="JC333" s="13"/>
      <c r="JD333" s="13"/>
      <c r="JE333" s="13"/>
      <c r="JF333" s="13"/>
      <c r="JG333" s="13"/>
      <c r="JH333" s="13"/>
      <c r="JI333" s="13"/>
      <c r="JJ333" s="13"/>
    </row>
    <row r="334" spans="1:270" s="13" customFormat="1" ht="36.75" customHeight="1" x14ac:dyDescent="0.2">
      <c r="A334" s="167"/>
      <c r="B334" s="136"/>
      <c r="C334" s="137"/>
      <c r="D334" s="9" t="s">
        <v>0</v>
      </c>
      <c r="E334" s="8">
        <v>0</v>
      </c>
      <c r="F334" s="8">
        <f>G334+H334+I334+J334+K334</f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137"/>
      <c r="M334" s="122"/>
    </row>
    <row r="335" spans="1:270" ht="15" customHeight="1" x14ac:dyDescent="0.2">
      <c r="A335" s="167" t="s">
        <v>24</v>
      </c>
      <c r="B335" s="136" t="s">
        <v>245</v>
      </c>
      <c r="C335" s="137" t="s">
        <v>73</v>
      </c>
      <c r="D335" s="9" t="s">
        <v>4</v>
      </c>
      <c r="E335" s="11">
        <f>E336+E337+E338</f>
        <v>0</v>
      </c>
      <c r="F335" s="11">
        <f>F336+F337+F338+F339</f>
        <v>0</v>
      </c>
      <c r="G335" s="11">
        <f>G336+G337+G338+G339</f>
        <v>0</v>
      </c>
      <c r="H335" s="11">
        <f t="shared" ref="H335:K335" si="266">H336+H337+H338+H339</f>
        <v>0</v>
      </c>
      <c r="I335" s="11">
        <f t="shared" si="266"/>
        <v>0</v>
      </c>
      <c r="J335" s="11">
        <f t="shared" si="266"/>
        <v>0</v>
      </c>
      <c r="K335" s="11">
        <f t="shared" si="266"/>
        <v>0</v>
      </c>
      <c r="L335" s="137" t="s">
        <v>135</v>
      </c>
      <c r="M335" s="121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  <c r="BZ335" s="68"/>
      <c r="CA335" s="68"/>
      <c r="CB335" s="68"/>
      <c r="CC335" s="68"/>
      <c r="CD335" s="68"/>
      <c r="CE335" s="68"/>
      <c r="CF335" s="68"/>
      <c r="CG335" s="68"/>
      <c r="CH335" s="68"/>
      <c r="CI335" s="68"/>
      <c r="CJ335" s="68"/>
      <c r="CK335" s="68"/>
      <c r="CL335" s="68"/>
      <c r="CM335" s="68"/>
      <c r="CN335" s="68"/>
      <c r="CO335" s="68"/>
      <c r="CP335" s="68"/>
      <c r="CQ335" s="68"/>
      <c r="CR335" s="68"/>
      <c r="CS335" s="68"/>
      <c r="CT335" s="68"/>
      <c r="CU335" s="68"/>
      <c r="CV335" s="68"/>
      <c r="CW335" s="68"/>
      <c r="CX335" s="68"/>
      <c r="CY335" s="68"/>
      <c r="CZ335" s="68"/>
      <c r="DA335" s="68"/>
      <c r="DB335" s="68"/>
      <c r="DC335" s="68"/>
      <c r="DD335" s="68"/>
      <c r="DE335" s="68"/>
      <c r="DF335" s="68"/>
      <c r="DG335" s="68"/>
      <c r="DH335" s="68"/>
      <c r="DI335" s="68"/>
      <c r="DJ335" s="68"/>
      <c r="DK335" s="68"/>
      <c r="DL335" s="68"/>
      <c r="DM335" s="68"/>
      <c r="DN335" s="68"/>
      <c r="DO335" s="68"/>
      <c r="DP335" s="68"/>
      <c r="DQ335" s="68"/>
      <c r="DR335" s="68"/>
      <c r="DS335" s="68"/>
      <c r="DT335" s="68"/>
      <c r="DU335" s="68"/>
      <c r="DV335" s="68"/>
      <c r="DW335" s="68"/>
      <c r="DX335" s="68"/>
      <c r="DY335" s="68"/>
      <c r="DZ335" s="68"/>
      <c r="EA335" s="68"/>
      <c r="EB335" s="68"/>
      <c r="EC335" s="68"/>
      <c r="ED335" s="68"/>
      <c r="EE335" s="68"/>
      <c r="EF335" s="68"/>
      <c r="EG335" s="68"/>
      <c r="EH335" s="68"/>
      <c r="EI335" s="68"/>
      <c r="EJ335" s="68"/>
      <c r="EK335" s="68"/>
      <c r="EL335" s="68"/>
      <c r="EM335" s="68"/>
      <c r="EN335" s="68"/>
      <c r="EO335" s="68"/>
      <c r="EP335" s="68"/>
      <c r="EQ335" s="68"/>
      <c r="ER335" s="68"/>
      <c r="ES335" s="68"/>
      <c r="ET335" s="68"/>
      <c r="EU335" s="68"/>
      <c r="EV335" s="68"/>
      <c r="EW335" s="68"/>
      <c r="EX335" s="68"/>
      <c r="EY335" s="68"/>
      <c r="EZ335" s="68"/>
      <c r="FA335" s="68"/>
      <c r="FB335" s="68"/>
      <c r="FC335" s="68"/>
      <c r="FD335" s="68"/>
      <c r="FE335" s="68"/>
      <c r="FF335" s="68"/>
      <c r="FG335" s="68"/>
      <c r="FH335" s="68"/>
      <c r="FI335" s="68"/>
      <c r="FJ335" s="68"/>
      <c r="FK335" s="68"/>
      <c r="FL335" s="68"/>
      <c r="FM335" s="68"/>
      <c r="FN335" s="68"/>
      <c r="FO335" s="68"/>
      <c r="FP335" s="68"/>
      <c r="FQ335" s="68"/>
      <c r="FR335" s="68"/>
      <c r="FS335" s="68"/>
      <c r="FT335" s="68"/>
      <c r="FU335" s="68"/>
      <c r="FV335" s="68"/>
      <c r="FW335" s="68"/>
      <c r="FX335" s="68"/>
      <c r="FY335" s="68"/>
      <c r="FZ335" s="68"/>
      <c r="GA335" s="68"/>
      <c r="GB335" s="68"/>
      <c r="GC335" s="68"/>
      <c r="GD335" s="68"/>
      <c r="GE335" s="68"/>
      <c r="GF335" s="68"/>
      <c r="GG335" s="68"/>
      <c r="GH335" s="68"/>
      <c r="GI335" s="68"/>
      <c r="GJ335" s="68"/>
      <c r="GK335" s="68"/>
      <c r="GL335" s="68"/>
      <c r="GM335" s="68"/>
      <c r="GN335" s="68"/>
      <c r="GO335" s="68"/>
      <c r="GP335" s="68"/>
      <c r="GQ335" s="68"/>
      <c r="GR335" s="68"/>
      <c r="GS335" s="68"/>
      <c r="GT335" s="68"/>
      <c r="GU335" s="68"/>
      <c r="GV335" s="68"/>
      <c r="GW335" s="68"/>
      <c r="GX335" s="68"/>
      <c r="GY335" s="68"/>
      <c r="GZ335" s="68"/>
      <c r="HA335" s="68"/>
      <c r="HB335" s="68"/>
      <c r="HC335" s="68"/>
      <c r="HD335" s="68"/>
      <c r="HE335" s="68"/>
      <c r="HF335" s="68"/>
      <c r="HG335" s="68"/>
      <c r="HH335" s="68"/>
      <c r="HI335" s="68"/>
      <c r="HJ335" s="68"/>
      <c r="HK335" s="68"/>
      <c r="HL335" s="68"/>
      <c r="HM335" s="68"/>
      <c r="HN335" s="68"/>
      <c r="HO335" s="68"/>
      <c r="HP335" s="68"/>
      <c r="HQ335" s="68"/>
      <c r="HR335" s="68"/>
      <c r="HS335" s="68"/>
      <c r="HT335" s="68"/>
      <c r="HU335" s="68"/>
      <c r="HV335" s="68"/>
      <c r="HW335" s="68"/>
      <c r="HX335" s="68"/>
      <c r="HY335" s="68"/>
      <c r="HZ335" s="68"/>
      <c r="IA335" s="68"/>
      <c r="IB335" s="68"/>
      <c r="IC335" s="68"/>
      <c r="ID335" s="68"/>
      <c r="IE335" s="68"/>
      <c r="IF335" s="68"/>
      <c r="IG335" s="68"/>
      <c r="IH335" s="68"/>
      <c r="II335" s="68"/>
      <c r="IJ335" s="68"/>
      <c r="IK335" s="68"/>
      <c r="IL335" s="68"/>
      <c r="IM335" s="68"/>
      <c r="IN335" s="68"/>
      <c r="IO335" s="68"/>
      <c r="IP335" s="68"/>
      <c r="IQ335" s="68"/>
      <c r="IR335" s="68"/>
      <c r="IS335" s="68"/>
      <c r="IT335" s="68"/>
      <c r="IU335" s="68"/>
      <c r="IV335" s="68"/>
      <c r="IW335" s="68"/>
      <c r="IX335" s="68"/>
      <c r="IY335" s="68"/>
      <c r="IZ335" s="68"/>
      <c r="JA335" s="68"/>
      <c r="JB335" s="68"/>
      <c r="JC335" s="68"/>
      <c r="JD335" s="68"/>
      <c r="JE335" s="68"/>
      <c r="JF335" s="68"/>
      <c r="JG335" s="68"/>
      <c r="JH335" s="68"/>
      <c r="JI335" s="68"/>
      <c r="JJ335" s="68"/>
    </row>
    <row r="336" spans="1:270" ht="45" x14ac:dyDescent="0.2">
      <c r="A336" s="167"/>
      <c r="B336" s="136"/>
      <c r="C336" s="137"/>
      <c r="D336" s="9" t="s">
        <v>3</v>
      </c>
      <c r="E336" s="11">
        <v>0</v>
      </c>
      <c r="F336" s="11">
        <f>G336+H336+I336+J336+K336</f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37"/>
      <c r="M336" s="121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  <c r="BZ336" s="68"/>
      <c r="CA336" s="68"/>
      <c r="CB336" s="68"/>
      <c r="CC336" s="68"/>
      <c r="CD336" s="68"/>
      <c r="CE336" s="68"/>
      <c r="CF336" s="68"/>
      <c r="CG336" s="68"/>
      <c r="CH336" s="68"/>
      <c r="CI336" s="68"/>
      <c r="CJ336" s="68"/>
      <c r="CK336" s="68"/>
      <c r="CL336" s="68"/>
      <c r="CM336" s="68"/>
      <c r="CN336" s="68"/>
      <c r="CO336" s="68"/>
      <c r="CP336" s="68"/>
      <c r="CQ336" s="68"/>
      <c r="CR336" s="68"/>
      <c r="CS336" s="68"/>
      <c r="CT336" s="68"/>
      <c r="CU336" s="68"/>
      <c r="CV336" s="68"/>
      <c r="CW336" s="68"/>
      <c r="CX336" s="68"/>
      <c r="CY336" s="68"/>
      <c r="CZ336" s="68"/>
      <c r="DA336" s="68"/>
      <c r="DB336" s="68"/>
      <c r="DC336" s="68"/>
      <c r="DD336" s="68"/>
      <c r="DE336" s="68"/>
      <c r="DF336" s="68"/>
      <c r="DG336" s="68"/>
      <c r="DH336" s="68"/>
      <c r="DI336" s="68"/>
      <c r="DJ336" s="68"/>
      <c r="DK336" s="68"/>
      <c r="DL336" s="68"/>
      <c r="DM336" s="68"/>
      <c r="DN336" s="68"/>
      <c r="DO336" s="68"/>
      <c r="DP336" s="68"/>
      <c r="DQ336" s="68"/>
      <c r="DR336" s="68"/>
      <c r="DS336" s="68"/>
      <c r="DT336" s="68"/>
      <c r="DU336" s="68"/>
      <c r="DV336" s="68"/>
      <c r="DW336" s="68"/>
      <c r="DX336" s="68"/>
      <c r="DY336" s="68"/>
      <c r="DZ336" s="68"/>
      <c r="EA336" s="68"/>
      <c r="EB336" s="68"/>
      <c r="EC336" s="68"/>
      <c r="ED336" s="68"/>
      <c r="EE336" s="68"/>
      <c r="EF336" s="68"/>
      <c r="EG336" s="68"/>
      <c r="EH336" s="68"/>
      <c r="EI336" s="68"/>
      <c r="EJ336" s="68"/>
      <c r="EK336" s="68"/>
      <c r="EL336" s="68"/>
      <c r="EM336" s="68"/>
      <c r="EN336" s="68"/>
      <c r="EO336" s="68"/>
      <c r="EP336" s="68"/>
      <c r="EQ336" s="68"/>
      <c r="ER336" s="68"/>
      <c r="ES336" s="68"/>
      <c r="ET336" s="68"/>
      <c r="EU336" s="68"/>
      <c r="EV336" s="68"/>
      <c r="EW336" s="68"/>
      <c r="EX336" s="68"/>
      <c r="EY336" s="68"/>
      <c r="EZ336" s="68"/>
      <c r="FA336" s="68"/>
      <c r="FB336" s="68"/>
      <c r="FC336" s="68"/>
      <c r="FD336" s="68"/>
      <c r="FE336" s="68"/>
      <c r="FF336" s="68"/>
      <c r="FG336" s="68"/>
      <c r="FH336" s="68"/>
      <c r="FI336" s="68"/>
      <c r="FJ336" s="68"/>
      <c r="FK336" s="68"/>
      <c r="FL336" s="68"/>
      <c r="FM336" s="68"/>
      <c r="FN336" s="68"/>
      <c r="FO336" s="68"/>
      <c r="FP336" s="68"/>
      <c r="FQ336" s="68"/>
      <c r="FR336" s="68"/>
      <c r="FS336" s="68"/>
      <c r="FT336" s="68"/>
      <c r="FU336" s="68"/>
      <c r="FV336" s="68"/>
      <c r="FW336" s="68"/>
      <c r="FX336" s="68"/>
      <c r="FY336" s="68"/>
      <c r="FZ336" s="68"/>
      <c r="GA336" s="68"/>
      <c r="GB336" s="68"/>
      <c r="GC336" s="68"/>
      <c r="GD336" s="68"/>
      <c r="GE336" s="68"/>
      <c r="GF336" s="68"/>
      <c r="GG336" s="68"/>
      <c r="GH336" s="68"/>
      <c r="GI336" s="68"/>
      <c r="GJ336" s="68"/>
      <c r="GK336" s="68"/>
      <c r="GL336" s="68"/>
      <c r="GM336" s="68"/>
      <c r="GN336" s="68"/>
      <c r="GO336" s="68"/>
      <c r="GP336" s="68"/>
      <c r="GQ336" s="68"/>
      <c r="GR336" s="68"/>
      <c r="GS336" s="68"/>
      <c r="GT336" s="68"/>
      <c r="GU336" s="68"/>
      <c r="GV336" s="68"/>
      <c r="GW336" s="68"/>
      <c r="GX336" s="68"/>
      <c r="GY336" s="68"/>
      <c r="GZ336" s="68"/>
      <c r="HA336" s="68"/>
      <c r="HB336" s="68"/>
      <c r="HC336" s="68"/>
      <c r="HD336" s="68"/>
      <c r="HE336" s="68"/>
      <c r="HF336" s="68"/>
      <c r="HG336" s="68"/>
      <c r="HH336" s="68"/>
      <c r="HI336" s="68"/>
      <c r="HJ336" s="68"/>
      <c r="HK336" s="68"/>
      <c r="HL336" s="68"/>
      <c r="HM336" s="68"/>
      <c r="HN336" s="68"/>
      <c r="HO336" s="68"/>
      <c r="HP336" s="68"/>
      <c r="HQ336" s="68"/>
      <c r="HR336" s="68"/>
      <c r="HS336" s="68"/>
      <c r="HT336" s="68"/>
      <c r="HU336" s="68"/>
      <c r="HV336" s="68"/>
      <c r="HW336" s="68"/>
      <c r="HX336" s="68"/>
      <c r="HY336" s="68"/>
      <c r="HZ336" s="68"/>
      <c r="IA336" s="68"/>
      <c r="IB336" s="68"/>
      <c r="IC336" s="68"/>
      <c r="ID336" s="68"/>
      <c r="IE336" s="68"/>
      <c r="IF336" s="68"/>
      <c r="IG336" s="68"/>
      <c r="IH336" s="68"/>
      <c r="II336" s="68"/>
      <c r="IJ336" s="68"/>
      <c r="IK336" s="68"/>
      <c r="IL336" s="68"/>
      <c r="IM336" s="68"/>
      <c r="IN336" s="68"/>
      <c r="IO336" s="68"/>
      <c r="IP336" s="68"/>
      <c r="IQ336" s="68"/>
      <c r="IR336" s="68"/>
      <c r="IS336" s="68"/>
      <c r="IT336" s="68"/>
      <c r="IU336" s="68"/>
      <c r="IV336" s="68"/>
      <c r="IW336" s="68"/>
      <c r="IX336" s="68"/>
      <c r="IY336" s="68"/>
      <c r="IZ336" s="68"/>
      <c r="JA336" s="68"/>
      <c r="JB336" s="68"/>
      <c r="JC336" s="68"/>
      <c r="JD336" s="68"/>
      <c r="JE336" s="68"/>
      <c r="JF336" s="68"/>
      <c r="JG336" s="68"/>
      <c r="JH336" s="68"/>
      <c r="JI336" s="68"/>
      <c r="JJ336" s="68"/>
    </row>
    <row r="337" spans="1:270" s="12" customFormat="1" ht="66.75" customHeight="1" x14ac:dyDescent="0.2">
      <c r="A337" s="167"/>
      <c r="B337" s="136"/>
      <c r="C337" s="137"/>
      <c r="D337" s="9" t="s">
        <v>2</v>
      </c>
      <c r="E337" s="11">
        <v>0</v>
      </c>
      <c r="F337" s="11">
        <f>G337+H337+I337+J337+K337</f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37"/>
      <c r="M337" s="121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  <c r="DL337" s="13"/>
      <c r="DM337" s="13"/>
      <c r="DN337" s="13"/>
      <c r="DO337" s="13"/>
      <c r="DP337" s="13"/>
      <c r="DQ337" s="13"/>
      <c r="DR337" s="13"/>
      <c r="DS337" s="13"/>
      <c r="DT337" s="13"/>
      <c r="DU337" s="13"/>
      <c r="DV337" s="13"/>
      <c r="DW337" s="13"/>
      <c r="DX337" s="13"/>
      <c r="DY337" s="13"/>
      <c r="DZ337" s="13"/>
      <c r="EA337" s="13"/>
      <c r="EB337" s="13"/>
      <c r="EC337" s="13"/>
      <c r="ED337" s="13"/>
      <c r="EE337" s="13"/>
      <c r="EF337" s="13"/>
      <c r="EG337" s="13"/>
      <c r="EH337" s="13"/>
      <c r="EI337" s="13"/>
      <c r="EJ337" s="13"/>
      <c r="EK337" s="13"/>
      <c r="EL337" s="13"/>
      <c r="EM337" s="13"/>
      <c r="EN337" s="13"/>
      <c r="EO337" s="13"/>
      <c r="EP337" s="13"/>
      <c r="EQ337" s="13"/>
      <c r="ER337" s="13"/>
      <c r="ES337" s="13"/>
      <c r="ET337" s="13"/>
      <c r="EU337" s="13"/>
      <c r="EV337" s="13"/>
      <c r="EW337" s="13"/>
      <c r="EX337" s="13"/>
      <c r="EY337" s="13"/>
      <c r="EZ337" s="13"/>
      <c r="FA337" s="13"/>
      <c r="FB337" s="13"/>
      <c r="FC337" s="13"/>
      <c r="FD337" s="13"/>
      <c r="FE337" s="13"/>
      <c r="FF337" s="13"/>
      <c r="FG337" s="13"/>
      <c r="FH337" s="13"/>
      <c r="FI337" s="13"/>
      <c r="FJ337" s="13"/>
      <c r="FK337" s="13"/>
      <c r="FL337" s="13"/>
      <c r="FM337" s="13"/>
      <c r="FN337" s="13"/>
      <c r="FO337" s="13"/>
      <c r="FP337" s="13"/>
      <c r="FQ337" s="13"/>
      <c r="FR337" s="13"/>
      <c r="FS337" s="13"/>
      <c r="FT337" s="13"/>
      <c r="FU337" s="13"/>
      <c r="FV337" s="13"/>
      <c r="FW337" s="13"/>
      <c r="FX337" s="13"/>
      <c r="FY337" s="13"/>
      <c r="FZ337" s="13"/>
      <c r="GA337" s="13"/>
      <c r="GB337" s="13"/>
      <c r="GC337" s="13"/>
      <c r="GD337" s="13"/>
      <c r="GE337" s="13"/>
      <c r="GF337" s="13"/>
      <c r="GG337" s="13"/>
      <c r="GH337" s="13"/>
      <c r="GI337" s="13"/>
      <c r="GJ337" s="13"/>
      <c r="GK337" s="13"/>
      <c r="GL337" s="13"/>
      <c r="GM337" s="13"/>
      <c r="GN337" s="13"/>
      <c r="GO337" s="13"/>
      <c r="GP337" s="13"/>
      <c r="GQ337" s="13"/>
      <c r="GR337" s="13"/>
      <c r="GS337" s="13"/>
      <c r="GT337" s="13"/>
      <c r="GU337" s="13"/>
      <c r="GV337" s="13"/>
      <c r="GW337" s="13"/>
      <c r="GX337" s="13"/>
      <c r="GY337" s="13"/>
      <c r="GZ337" s="13"/>
      <c r="HA337" s="13"/>
      <c r="HB337" s="13"/>
      <c r="HC337" s="13"/>
      <c r="HD337" s="13"/>
      <c r="HE337" s="13"/>
      <c r="HF337" s="13"/>
      <c r="HG337" s="13"/>
      <c r="HH337" s="13"/>
      <c r="HI337" s="13"/>
      <c r="HJ337" s="13"/>
      <c r="HK337" s="13"/>
      <c r="HL337" s="13"/>
      <c r="HM337" s="13"/>
      <c r="HN337" s="13"/>
      <c r="HO337" s="13"/>
      <c r="HP337" s="13"/>
      <c r="HQ337" s="13"/>
      <c r="HR337" s="13"/>
      <c r="HS337" s="13"/>
      <c r="HT337" s="13"/>
      <c r="HU337" s="13"/>
      <c r="HV337" s="13"/>
      <c r="HW337" s="13"/>
      <c r="HX337" s="13"/>
      <c r="HY337" s="13"/>
      <c r="HZ337" s="13"/>
      <c r="IA337" s="13"/>
      <c r="IB337" s="13"/>
      <c r="IC337" s="13"/>
      <c r="ID337" s="13"/>
      <c r="IE337" s="13"/>
      <c r="IF337" s="13"/>
      <c r="IG337" s="13"/>
      <c r="IH337" s="13"/>
      <c r="II337" s="13"/>
      <c r="IJ337" s="13"/>
      <c r="IK337" s="13"/>
      <c r="IL337" s="13"/>
      <c r="IM337" s="13"/>
      <c r="IN337" s="13"/>
      <c r="IO337" s="13"/>
      <c r="IP337" s="13"/>
      <c r="IQ337" s="13"/>
      <c r="IR337" s="13"/>
      <c r="IS337" s="13"/>
      <c r="IT337" s="13"/>
      <c r="IU337" s="13"/>
      <c r="IV337" s="13"/>
      <c r="IW337" s="13"/>
      <c r="IX337" s="13"/>
      <c r="IY337" s="13"/>
      <c r="IZ337" s="13"/>
      <c r="JA337" s="13"/>
      <c r="JB337" s="13"/>
      <c r="JC337" s="13"/>
      <c r="JD337" s="13"/>
      <c r="JE337" s="13"/>
      <c r="JF337" s="13"/>
      <c r="JG337" s="13"/>
      <c r="JH337" s="13"/>
      <c r="JI337" s="13"/>
      <c r="JJ337" s="13"/>
    </row>
    <row r="338" spans="1:270" ht="76.5" customHeight="1" x14ac:dyDescent="0.2">
      <c r="A338" s="167"/>
      <c r="B338" s="136"/>
      <c r="C338" s="137"/>
      <c r="D338" s="9" t="s">
        <v>27</v>
      </c>
      <c r="E338" s="67">
        <v>0</v>
      </c>
      <c r="F338" s="11">
        <f>G338+H338+I338+J338+K338</f>
        <v>0</v>
      </c>
      <c r="G338" s="67">
        <v>0</v>
      </c>
      <c r="H338" s="67">
        <v>0</v>
      </c>
      <c r="I338" s="67">
        <v>0</v>
      </c>
      <c r="J338" s="67">
        <v>0</v>
      </c>
      <c r="K338" s="67">
        <v>0</v>
      </c>
      <c r="L338" s="137"/>
      <c r="M338" s="121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  <c r="BZ338" s="68"/>
      <c r="CA338" s="68"/>
      <c r="CB338" s="68"/>
      <c r="CC338" s="68"/>
      <c r="CD338" s="68"/>
      <c r="CE338" s="68"/>
      <c r="CF338" s="68"/>
      <c r="CG338" s="68"/>
      <c r="CH338" s="68"/>
      <c r="CI338" s="68"/>
      <c r="CJ338" s="68"/>
      <c r="CK338" s="68"/>
      <c r="CL338" s="68"/>
      <c r="CM338" s="68"/>
      <c r="CN338" s="68"/>
      <c r="CO338" s="68"/>
      <c r="CP338" s="68"/>
      <c r="CQ338" s="68"/>
      <c r="CR338" s="68"/>
      <c r="CS338" s="68"/>
      <c r="CT338" s="68"/>
      <c r="CU338" s="68"/>
      <c r="CV338" s="68"/>
      <c r="CW338" s="68"/>
      <c r="CX338" s="68"/>
      <c r="CY338" s="68"/>
      <c r="CZ338" s="68"/>
      <c r="DA338" s="68"/>
      <c r="DB338" s="68"/>
      <c r="DC338" s="68"/>
      <c r="DD338" s="68"/>
      <c r="DE338" s="68"/>
      <c r="DF338" s="68"/>
      <c r="DG338" s="68"/>
      <c r="DH338" s="68"/>
      <c r="DI338" s="68"/>
      <c r="DJ338" s="68"/>
      <c r="DK338" s="68"/>
      <c r="DL338" s="68"/>
      <c r="DM338" s="68"/>
      <c r="DN338" s="68"/>
      <c r="DO338" s="68"/>
      <c r="DP338" s="68"/>
      <c r="DQ338" s="68"/>
      <c r="DR338" s="68"/>
      <c r="DS338" s="68"/>
      <c r="DT338" s="68"/>
      <c r="DU338" s="68"/>
      <c r="DV338" s="68"/>
      <c r="DW338" s="68"/>
      <c r="DX338" s="68"/>
      <c r="DY338" s="68"/>
      <c r="DZ338" s="68"/>
      <c r="EA338" s="68"/>
      <c r="EB338" s="68"/>
      <c r="EC338" s="68"/>
      <c r="ED338" s="68"/>
      <c r="EE338" s="68"/>
      <c r="EF338" s="68"/>
      <c r="EG338" s="68"/>
      <c r="EH338" s="68"/>
      <c r="EI338" s="68"/>
      <c r="EJ338" s="68"/>
      <c r="EK338" s="68"/>
      <c r="EL338" s="68"/>
      <c r="EM338" s="68"/>
      <c r="EN338" s="68"/>
      <c r="EO338" s="68"/>
      <c r="EP338" s="68"/>
      <c r="EQ338" s="68"/>
      <c r="ER338" s="68"/>
      <c r="ES338" s="68"/>
      <c r="ET338" s="68"/>
      <c r="EU338" s="68"/>
      <c r="EV338" s="68"/>
      <c r="EW338" s="68"/>
      <c r="EX338" s="68"/>
      <c r="EY338" s="68"/>
      <c r="EZ338" s="68"/>
      <c r="FA338" s="68"/>
      <c r="FB338" s="68"/>
      <c r="FC338" s="68"/>
      <c r="FD338" s="68"/>
      <c r="FE338" s="68"/>
      <c r="FF338" s="68"/>
      <c r="FG338" s="68"/>
      <c r="FH338" s="68"/>
      <c r="FI338" s="68"/>
      <c r="FJ338" s="68"/>
      <c r="FK338" s="68"/>
      <c r="FL338" s="68"/>
      <c r="FM338" s="68"/>
      <c r="FN338" s="68"/>
      <c r="FO338" s="68"/>
      <c r="FP338" s="68"/>
      <c r="FQ338" s="68"/>
      <c r="FR338" s="68"/>
      <c r="FS338" s="68"/>
      <c r="FT338" s="68"/>
      <c r="FU338" s="68"/>
      <c r="FV338" s="68"/>
      <c r="FW338" s="68"/>
      <c r="FX338" s="68"/>
      <c r="FY338" s="68"/>
      <c r="FZ338" s="68"/>
      <c r="GA338" s="68"/>
      <c r="GB338" s="68"/>
      <c r="GC338" s="68"/>
      <c r="GD338" s="68"/>
      <c r="GE338" s="68"/>
      <c r="GF338" s="68"/>
      <c r="GG338" s="68"/>
      <c r="GH338" s="68"/>
      <c r="GI338" s="68"/>
      <c r="GJ338" s="68"/>
      <c r="GK338" s="68"/>
      <c r="GL338" s="68"/>
      <c r="GM338" s="68"/>
      <c r="GN338" s="68"/>
      <c r="GO338" s="68"/>
      <c r="GP338" s="68"/>
      <c r="GQ338" s="68"/>
      <c r="GR338" s="68"/>
      <c r="GS338" s="68"/>
      <c r="GT338" s="68"/>
      <c r="GU338" s="68"/>
      <c r="GV338" s="68"/>
      <c r="GW338" s="68"/>
      <c r="GX338" s="68"/>
      <c r="GY338" s="68"/>
      <c r="GZ338" s="68"/>
      <c r="HA338" s="68"/>
      <c r="HB338" s="68"/>
      <c r="HC338" s="68"/>
      <c r="HD338" s="68"/>
      <c r="HE338" s="68"/>
      <c r="HF338" s="68"/>
      <c r="HG338" s="68"/>
      <c r="HH338" s="68"/>
      <c r="HI338" s="68"/>
      <c r="HJ338" s="68"/>
      <c r="HK338" s="68"/>
      <c r="HL338" s="68"/>
      <c r="HM338" s="68"/>
      <c r="HN338" s="68"/>
      <c r="HO338" s="68"/>
      <c r="HP338" s="68"/>
      <c r="HQ338" s="68"/>
      <c r="HR338" s="68"/>
      <c r="HS338" s="68"/>
      <c r="HT338" s="68"/>
      <c r="HU338" s="68"/>
      <c r="HV338" s="68"/>
      <c r="HW338" s="68"/>
      <c r="HX338" s="68"/>
      <c r="HY338" s="68"/>
      <c r="HZ338" s="68"/>
      <c r="IA338" s="68"/>
      <c r="IB338" s="68"/>
      <c r="IC338" s="68"/>
      <c r="ID338" s="68"/>
      <c r="IE338" s="68"/>
      <c r="IF338" s="68"/>
      <c r="IG338" s="68"/>
      <c r="IH338" s="68"/>
      <c r="II338" s="68"/>
      <c r="IJ338" s="68"/>
      <c r="IK338" s="68"/>
      <c r="IL338" s="68"/>
      <c r="IM338" s="68"/>
      <c r="IN338" s="68"/>
      <c r="IO338" s="68"/>
      <c r="IP338" s="68"/>
      <c r="IQ338" s="68"/>
      <c r="IR338" s="68"/>
      <c r="IS338" s="68"/>
      <c r="IT338" s="68"/>
      <c r="IU338" s="68"/>
      <c r="IV338" s="68"/>
      <c r="IW338" s="68"/>
      <c r="IX338" s="68"/>
      <c r="IY338" s="68"/>
      <c r="IZ338" s="68"/>
      <c r="JA338" s="68"/>
      <c r="JB338" s="68"/>
      <c r="JC338" s="68"/>
      <c r="JD338" s="68"/>
      <c r="JE338" s="68"/>
      <c r="JF338" s="68"/>
      <c r="JG338" s="68"/>
      <c r="JH338" s="68"/>
      <c r="JI338" s="68"/>
      <c r="JJ338" s="68"/>
    </row>
    <row r="339" spans="1:270" ht="34.5" customHeight="1" x14ac:dyDescent="0.2">
      <c r="A339" s="167"/>
      <c r="B339" s="136"/>
      <c r="C339" s="137"/>
      <c r="D339" s="9" t="s">
        <v>0</v>
      </c>
      <c r="E339" s="207" t="s">
        <v>65</v>
      </c>
      <c r="F339" s="208"/>
      <c r="G339" s="208"/>
      <c r="H339" s="208"/>
      <c r="I339" s="208"/>
      <c r="J339" s="208"/>
      <c r="K339" s="209"/>
      <c r="L339" s="137"/>
      <c r="M339" s="151"/>
    </row>
    <row r="340" spans="1:270" ht="21" customHeight="1" x14ac:dyDescent="0.2">
      <c r="A340" s="168" t="s">
        <v>66</v>
      </c>
      <c r="B340" s="193" t="s">
        <v>402</v>
      </c>
      <c r="C340" s="126" t="s">
        <v>73</v>
      </c>
      <c r="D340" s="9" t="s">
        <v>4</v>
      </c>
      <c r="E340" s="8">
        <f>E341+E342+E343+E344</f>
        <v>0</v>
      </c>
      <c r="F340" s="8">
        <f>F341+F342+F343+F344</f>
        <v>1880</v>
      </c>
      <c r="G340" s="8">
        <f>G341+G342+G343+G344</f>
        <v>320</v>
      </c>
      <c r="H340" s="8">
        <f t="shared" ref="H340:K340" si="267">H341+H342+H343+H344</f>
        <v>1560</v>
      </c>
      <c r="I340" s="8">
        <f t="shared" si="267"/>
        <v>0</v>
      </c>
      <c r="J340" s="8">
        <f t="shared" si="267"/>
        <v>0</v>
      </c>
      <c r="K340" s="8">
        <f t="shared" si="267"/>
        <v>0</v>
      </c>
      <c r="L340" s="137" t="s">
        <v>98</v>
      </c>
      <c r="M340" s="196"/>
    </row>
    <row r="341" spans="1:270" ht="48.75" customHeight="1" x14ac:dyDescent="0.2">
      <c r="A341" s="169"/>
      <c r="B341" s="205"/>
      <c r="C341" s="127"/>
      <c r="D341" s="9" t="s">
        <v>3</v>
      </c>
      <c r="E341" s="8">
        <v>0</v>
      </c>
      <c r="F341" s="8">
        <f>G341+H341+I341+J341+K341</f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137"/>
      <c r="M341" s="197"/>
    </row>
    <row r="342" spans="1:270" ht="60.75" customHeight="1" x14ac:dyDescent="0.2">
      <c r="A342" s="169"/>
      <c r="B342" s="205"/>
      <c r="C342" s="127"/>
      <c r="D342" s="9" t="s">
        <v>2</v>
      </c>
      <c r="E342" s="11">
        <v>0</v>
      </c>
      <c r="F342" s="8">
        <f>G342+H342+I342+J342+K342</f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37"/>
      <c r="M342" s="197"/>
    </row>
    <row r="343" spans="1:270" ht="73.5" customHeight="1" x14ac:dyDescent="0.2">
      <c r="A343" s="169"/>
      <c r="B343" s="205"/>
      <c r="C343" s="127"/>
      <c r="D343" s="9" t="s">
        <v>27</v>
      </c>
      <c r="E343" s="8">
        <v>0</v>
      </c>
      <c r="F343" s="8">
        <f>G343+H343+I343+J343+K343</f>
        <v>1880</v>
      </c>
      <c r="G343" s="8">
        <v>320</v>
      </c>
      <c r="H343" s="8">
        <v>1560</v>
      </c>
      <c r="I343" s="8">
        <v>0</v>
      </c>
      <c r="J343" s="8">
        <v>0</v>
      </c>
      <c r="K343" s="8">
        <v>0</v>
      </c>
      <c r="L343" s="137"/>
      <c r="M343" s="197"/>
    </row>
    <row r="344" spans="1:270" ht="34.5" customHeight="1" x14ac:dyDescent="0.2">
      <c r="A344" s="170"/>
      <c r="B344" s="206"/>
      <c r="C344" s="128"/>
      <c r="D344" s="9" t="s">
        <v>0</v>
      </c>
      <c r="E344" s="8">
        <v>0</v>
      </c>
      <c r="F344" s="8">
        <f>G344+H344+I344+J344+K344</f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137"/>
      <c r="M344" s="198"/>
    </row>
    <row r="345" spans="1:270" ht="20.25" customHeight="1" x14ac:dyDescent="0.2">
      <c r="A345" s="168" t="s">
        <v>64</v>
      </c>
      <c r="B345" s="123" t="s">
        <v>246</v>
      </c>
      <c r="C345" s="137" t="s">
        <v>73</v>
      </c>
      <c r="D345" s="9" t="s">
        <v>4</v>
      </c>
      <c r="E345" s="11">
        <f t="shared" ref="E345" si="268">E346+E347+E348+E349</f>
        <v>0</v>
      </c>
      <c r="F345" s="11">
        <f>F346+F347+F348+F349</f>
        <v>400</v>
      </c>
      <c r="G345" s="11">
        <f>G346+G347+G348+G349</f>
        <v>0</v>
      </c>
      <c r="H345" s="11">
        <f t="shared" ref="H345:K345" si="269">H346+H347+H348+H349</f>
        <v>100</v>
      </c>
      <c r="I345" s="11">
        <f t="shared" si="269"/>
        <v>100</v>
      </c>
      <c r="J345" s="11">
        <f t="shared" si="269"/>
        <v>100</v>
      </c>
      <c r="K345" s="11">
        <f t="shared" si="269"/>
        <v>100</v>
      </c>
      <c r="L345" s="137" t="s">
        <v>98</v>
      </c>
      <c r="M345" s="151"/>
    </row>
    <row r="346" spans="1:270" ht="45" customHeight="1" x14ac:dyDescent="0.2">
      <c r="A346" s="169"/>
      <c r="B346" s="124"/>
      <c r="C346" s="137"/>
      <c r="D346" s="9" t="s">
        <v>3</v>
      </c>
      <c r="E346" s="11">
        <v>0</v>
      </c>
      <c r="F346" s="11">
        <f>G346+H346+I346+J346+K346</f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37"/>
      <c r="M346" s="151"/>
    </row>
    <row r="347" spans="1:270" ht="57" customHeight="1" x14ac:dyDescent="0.2">
      <c r="A347" s="169"/>
      <c r="B347" s="124"/>
      <c r="C347" s="137"/>
      <c r="D347" s="9" t="s">
        <v>2</v>
      </c>
      <c r="E347" s="11">
        <v>0</v>
      </c>
      <c r="F347" s="11">
        <f>G347+H347+I347+J347+K347</f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37"/>
      <c r="M347" s="151"/>
    </row>
    <row r="348" spans="1:270" ht="75.75" customHeight="1" x14ac:dyDescent="0.2">
      <c r="A348" s="169"/>
      <c r="B348" s="124"/>
      <c r="C348" s="137"/>
      <c r="D348" s="9" t="s">
        <v>27</v>
      </c>
      <c r="E348" s="67">
        <v>0</v>
      </c>
      <c r="F348" s="11">
        <f>G348+H348+I348+J348+K348</f>
        <v>400</v>
      </c>
      <c r="G348" s="67">
        <v>0</v>
      </c>
      <c r="H348" s="67">
        <v>100</v>
      </c>
      <c r="I348" s="67">
        <v>100</v>
      </c>
      <c r="J348" s="67">
        <v>100</v>
      </c>
      <c r="K348" s="67">
        <v>100</v>
      </c>
      <c r="L348" s="137"/>
      <c r="M348" s="151"/>
    </row>
    <row r="349" spans="1:270" ht="34.5" customHeight="1" x14ac:dyDescent="0.2">
      <c r="A349" s="170"/>
      <c r="B349" s="125"/>
      <c r="C349" s="137"/>
      <c r="D349" s="9" t="s">
        <v>0</v>
      </c>
      <c r="E349" s="11">
        <v>0</v>
      </c>
      <c r="F349" s="11">
        <f>G349+H349+I349+J349+K349</f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37"/>
      <c r="M349" s="151"/>
    </row>
    <row r="350" spans="1:270" ht="21.75" customHeight="1" x14ac:dyDescent="0.2">
      <c r="A350" s="168" t="s">
        <v>67</v>
      </c>
      <c r="B350" s="123" t="s">
        <v>403</v>
      </c>
      <c r="C350" s="126" t="s">
        <v>73</v>
      </c>
      <c r="D350" s="9" t="s">
        <v>4</v>
      </c>
      <c r="E350" s="11">
        <f>E351+E352+E354</f>
        <v>0</v>
      </c>
      <c r="F350" s="11">
        <f t="shared" ref="F350:K350" si="270">F351+F352+F353+F354</f>
        <v>4800</v>
      </c>
      <c r="G350" s="11">
        <f t="shared" si="270"/>
        <v>0</v>
      </c>
      <c r="H350" s="11">
        <f t="shared" si="270"/>
        <v>1200</v>
      </c>
      <c r="I350" s="11">
        <f t="shared" si="270"/>
        <v>1200</v>
      </c>
      <c r="J350" s="11">
        <f t="shared" si="270"/>
        <v>1200</v>
      </c>
      <c r="K350" s="11">
        <f t="shared" si="270"/>
        <v>1200</v>
      </c>
      <c r="L350" s="126" t="s">
        <v>368</v>
      </c>
      <c r="M350" s="196"/>
    </row>
    <row r="351" spans="1:270" ht="49.5" customHeight="1" x14ac:dyDescent="0.2">
      <c r="A351" s="169"/>
      <c r="B351" s="124"/>
      <c r="C351" s="127"/>
      <c r="D351" s="9" t="s">
        <v>3</v>
      </c>
      <c r="E351" s="11">
        <v>0</v>
      </c>
      <c r="F351" s="11">
        <f>G351+H351+I351+J351+K351</f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27"/>
      <c r="M351" s="197"/>
    </row>
    <row r="352" spans="1:270" ht="60" customHeight="1" x14ac:dyDescent="0.2">
      <c r="A352" s="169"/>
      <c r="B352" s="124"/>
      <c r="C352" s="127"/>
      <c r="D352" s="9" t="s">
        <v>2</v>
      </c>
      <c r="E352" s="11">
        <v>0</v>
      </c>
      <c r="F352" s="11">
        <f>G352+H352+I352+J352+K352</f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27"/>
      <c r="M352" s="197"/>
    </row>
    <row r="353" spans="1:13" ht="73.5" customHeight="1" x14ac:dyDescent="0.2">
      <c r="A353" s="169"/>
      <c r="B353" s="124"/>
      <c r="C353" s="127"/>
      <c r="D353" s="9" t="s">
        <v>27</v>
      </c>
      <c r="E353" s="8">
        <v>0</v>
      </c>
      <c r="F353" s="11">
        <f>G353+H353+I353+J353+K353</f>
        <v>4800</v>
      </c>
      <c r="G353" s="8">
        <v>0</v>
      </c>
      <c r="H353" s="8">
        <v>1200</v>
      </c>
      <c r="I353" s="8">
        <v>1200</v>
      </c>
      <c r="J353" s="8">
        <v>1200</v>
      </c>
      <c r="K353" s="8">
        <v>1200</v>
      </c>
      <c r="L353" s="127"/>
      <c r="M353" s="197"/>
    </row>
    <row r="354" spans="1:13" ht="34.5" customHeight="1" x14ac:dyDescent="0.2">
      <c r="A354" s="170"/>
      <c r="B354" s="125"/>
      <c r="C354" s="128"/>
      <c r="D354" s="9" t="s">
        <v>0</v>
      </c>
      <c r="E354" s="11">
        <v>0</v>
      </c>
      <c r="F354" s="11">
        <f>G354+H354+I354+J354+K354</f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28"/>
      <c r="M354" s="198"/>
    </row>
    <row r="355" spans="1:13" ht="21.75" customHeight="1" x14ac:dyDescent="0.2">
      <c r="A355" s="168" t="s">
        <v>68</v>
      </c>
      <c r="B355" s="123" t="s">
        <v>247</v>
      </c>
      <c r="C355" s="137" t="s">
        <v>73</v>
      </c>
      <c r="D355" s="9" t="s">
        <v>4</v>
      </c>
      <c r="E355" s="11">
        <f t="shared" ref="E355" si="271">E356+E357+E358+E359</f>
        <v>0</v>
      </c>
      <c r="F355" s="11">
        <f>F356+F357+F358+F359</f>
        <v>450</v>
      </c>
      <c r="G355" s="11">
        <f>G356+G357+G358+G359</f>
        <v>100</v>
      </c>
      <c r="H355" s="11">
        <f t="shared" ref="H355:K355" si="272">H356+H357+H358+H359</f>
        <v>100</v>
      </c>
      <c r="I355" s="11">
        <f t="shared" si="272"/>
        <v>50</v>
      </c>
      <c r="J355" s="11">
        <f t="shared" si="272"/>
        <v>100</v>
      </c>
      <c r="K355" s="11">
        <f t="shared" si="272"/>
        <v>100</v>
      </c>
      <c r="L355" s="137" t="s">
        <v>98</v>
      </c>
      <c r="M355" s="151"/>
    </row>
    <row r="356" spans="1:13" ht="48" customHeight="1" x14ac:dyDescent="0.2">
      <c r="A356" s="169"/>
      <c r="B356" s="124"/>
      <c r="C356" s="137"/>
      <c r="D356" s="9" t="s">
        <v>3</v>
      </c>
      <c r="E356" s="11">
        <v>0</v>
      </c>
      <c r="F356" s="11">
        <f>G356+H356+I356+J356+K356</f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37"/>
      <c r="M356" s="151"/>
    </row>
    <row r="357" spans="1:13" ht="62.25" customHeight="1" x14ac:dyDescent="0.2">
      <c r="A357" s="169"/>
      <c r="B357" s="124"/>
      <c r="C357" s="137"/>
      <c r="D357" s="9" t="s">
        <v>2</v>
      </c>
      <c r="E357" s="11">
        <v>0</v>
      </c>
      <c r="F357" s="11">
        <f>G357+H357+I357+J357+K357</f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37"/>
      <c r="M357" s="151"/>
    </row>
    <row r="358" spans="1:13" ht="74.25" customHeight="1" x14ac:dyDescent="0.2">
      <c r="A358" s="169"/>
      <c r="B358" s="124"/>
      <c r="C358" s="137"/>
      <c r="D358" s="9" t="s">
        <v>27</v>
      </c>
      <c r="E358" s="67">
        <v>0</v>
      </c>
      <c r="F358" s="11">
        <f>G358+H358+I358+J358+K358</f>
        <v>450</v>
      </c>
      <c r="G358" s="67">
        <v>100</v>
      </c>
      <c r="H358" s="67">
        <v>100</v>
      </c>
      <c r="I358" s="67">
        <v>50</v>
      </c>
      <c r="J358" s="67">
        <v>100</v>
      </c>
      <c r="K358" s="67">
        <v>100</v>
      </c>
      <c r="L358" s="137"/>
      <c r="M358" s="151"/>
    </row>
    <row r="359" spans="1:13" ht="33.75" customHeight="1" x14ac:dyDescent="0.2">
      <c r="A359" s="170"/>
      <c r="B359" s="125"/>
      <c r="C359" s="137"/>
      <c r="D359" s="9" t="s">
        <v>0</v>
      </c>
      <c r="E359" s="11">
        <v>0</v>
      </c>
      <c r="F359" s="11">
        <f>G359+H359+I359+J359+K359</f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37"/>
      <c r="M359" s="151"/>
    </row>
    <row r="360" spans="1:13" ht="21" customHeight="1" x14ac:dyDescent="0.2">
      <c r="A360" s="168" t="s">
        <v>69</v>
      </c>
      <c r="B360" s="123" t="s">
        <v>404</v>
      </c>
      <c r="C360" s="137" t="s">
        <v>73</v>
      </c>
      <c r="D360" s="9" t="s">
        <v>4</v>
      </c>
      <c r="E360" s="11">
        <f t="shared" ref="E360" si="273">E361+E362+E363+E364</f>
        <v>0</v>
      </c>
      <c r="F360" s="11">
        <f>F361+F362+F363+F364</f>
        <v>150</v>
      </c>
      <c r="G360" s="11">
        <f>G361+G362+G363+G364</f>
        <v>0</v>
      </c>
      <c r="H360" s="11">
        <f t="shared" ref="H360:K360" si="274">H361+H362+H363+H364</f>
        <v>0</v>
      </c>
      <c r="I360" s="11">
        <f t="shared" si="274"/>
        <v>50</v>
      </c>
      <c r="J360" s="11">
        <f t="shared" si="274"/>
        <v>50</v>
      </c>
      <c r="K360" s="11">
        <f t="shared" si="274"/>
        <v>50</v>
      </c>
      <c r="L360" s="123" t="s">
        <v>98</v>
      </c>
      <c r="M360" s="151"/>
    </row>
    <row r="361" spans="1:13" ht="45.75" customHeight="1" x14ac:dyDescent="0.2">
      <c r="A361" s="169"/>
      <c r="B361" s="124"/>
      <c r="C361" s="137"/>
      <c r="D361" s="9" t="s">
        <v>3</v>
      </c>
      <c r="E361" s="11">
        <v>0</v>
      </c>
      <c r="F361" s="11">
        <f>G361+H361+I361+J361+K361</f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24"/>
      <c r="M361" s="151"/>
    </row>
    <row r="362" spans="1:13" ht="60" customHeight="1" x14ac:dyDescent="0.2">
      <c r="A362" s="169"/>
      <c r="B362" s="124"/>
      <c r="C362" s="137"/>
      <c r="D362" s="9" t="s">
        <v>2</v>
      </c>
      <c r="E362" s="11">
        <v>0</v>
      </c>
      <c r="F362" s="11">
        <f>G362+H362+I362+J362+K362</f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24"/>
      <c r="M362" s="151"/>
    </row>
    <row r="363" spans="1:13" ht="75" customHeight="1" x14ac:dyDescent="0.2">
      <c r="A363" s="169"/>
      <c r="B363" s="124"/>
      <c r="C363" s="137"/>
      <c r="D363" s="9" t="s">
        <v>27</v>
      </c>
      <c r="E363" s="67">
        <v>0</v>
      </c>
      <c r="F363" s="11">
        <f>G363+H363+I363+J363+K363</f>
        <v>150</v>
      </c>
      <c r="G363" s="67">
        <v>0</v>
      </c>
      <c r="H363" s="67">
        <v>0</v>
      </c>
      <c r="I363" s="67">
        <v>50</v>
      </c>
      <c r="J363" s="67">
        <v>50</v>
      </c>
      <c r="K363" s="67">
        <v>50</v>
      </c>
      <c r="L363" s="124"/>
      <c r="M363" s="151"/>
    </row>
    <row r="364" spans="1:13" ht="34.5" customHeight="1" x14ac:dyDescent="0.2">
      <c r="A364" s="170"/>
      <c r="B364" s="125"/>
      <c r="C364" s="137"/>
      <c r="D364" s="9" t="s">
        <v>0</v>
      </c>
      <c r="E364" s="11">
        <v>0</v>
      </c>
      <c r="F364" s="11">
        <f>G364+H364+I364+J364+K364</f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0</v>
      </c>
      <c r="L364" s="125"/>
      <c r="M364" s="151"/>
    </row>
    <row r="365" spans="1:13" ht="24" customHeight="1" x14ac:dyDescent="0.2">
      <c r="A365" s="168" t="s">
        <v>70</v>
      </c>
      <c r="B365" s="123" t="s">
        <v>248</v>
      </c>
      <c r="C365" s="137" t="s">
        <v>73</v>
      </c>
      <c r="D365" s="9" t="s">
        <v>4</v>
      </c>
      <c r="E365" s="11">
        <f t="shared" ref="E365" si="275">E366+E367+E368+E369</f>
        <v>0</v>
      </c>
      <c r="F365" s="11">
        <f>F366+F367+F368+F369</f>
        <v>200</v>
      </c>
      <c r="G365" s="11">
        <f>G366+G367+G368+G369</f>
        <v>50</v>
      </c>
      <c r="H365" s="11">
        <f t="shared" ref="H365:K365" si="276">H366+H367+H368+H369</f>
        <v>0</v>
      </c>
      <c r="I365" s="11">
        <f t="shared" si="276"/>
        <v>50</v>
      </c>
      <c r="J365" s="11">
        <f t="shared" si="276"/>
        <v>50</v>
      </c>
      <c r="K365" s="11">
        <f t="shared" si="276"/>
        <v>50</v>
      </c>
      <c r="L365" s="123" t="s">
        <v>98</v>
      </c>
      <c r="M365" s="196"/>
    </row>
    <row r="366" spans="1:13" ht="45" customHeight="1" x14ac:dyDescent="0.2">
      <c r="A366" s="169"/>
      <c r="B366" s="124"/>
      <c r="C366" s="137"/>
      <c r="D366" s="9" t="s">
        <v>3</v>
      </c>
      <c r="E366" s="11">
        <v>0</v>
      </c>
      <c r="F366" s="11">
        <f>G366+H366+I366+J366+K366</f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24"/>
      <c r="M366" s="197"/>
    </row>
    <row r="367" spans="1:13" ht="61.5" customHeight="1" x14ac:dyDescent="0.2">
      <c r="A367" s="169"/>
      <c r="B367" s="124"/>
      <c r="C367" s="137"/>
      <c r="D367" s="9" t="s">
        <v>2</v>
      </c>
      <c r="E367" s="11">
        <v>0</v>
      </c>
      <c r="F367" s="11">
        <f>G367+H367+I367+J367+K367</f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24"/>
      <c r="M367" s="197"/>
    </row>
    <row r="368" spans="1:13" ht="78" customHeight="1" x14ac:dyDescent="0.2">
      <c r="A368" s="169"/>
      <c r="B368" s="124"/>
      <c r="C368" s="137"/>
      <c r="D368" s="9" t="s">
        <v>27</v>
      </c>
      <c r="E368" s="67">
        <v>0</v>
      </c>
      <c r="F368" s="11">
        <f>G368+H368+I368+J368+K368</f>
        <v>200</v>
      </c>
      <c r="G368" s="67">
        <v>50</v>
      </c>
      <c r="H368" s="67">
        <v>0</v>
      </c>
      <c r="I368" s="67">
        <v>50</v>
      </c>
      <c r="J368" s="67">
        <v>50</v>
      </c>
      <c r="K368" s="67">
        <v>50</v>
      </c>
      <c r="L368" s="124"/>
      <c r="M368" s="197"/>
    </row>
    <row r="369" spans="1:13" ht="34.5" customHeight="1" x14ac:dyDescent="0.2">
      <c r="A369" s="170"/>
      <c r="B369" s="125"/>
      <c r="C369" s="137"/>
      <c r="D369" s="9" t="s">
        <v>0</v>
      </c>
      <c r="E369" s="11">
        <v>0</v>
      </c>
      <c r="F369" s="11">
        <f>G369+H369+I369+J369+K369</f>
        <v>0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25"/>
      <c r="M369" s="198"/>
    </row>
    <row r="370" spans="1:13" ht="24" customHeight="1" x14ac:dyDescent="0.2">
      <c r="A370" s="168" t="s">
        <v>155</v>
      </c>
      <c r="B370" s="123" t="s">
        <v>249</v>
      </c>
      <c r="C370" s="137" t="s">
        <v>73</v>
      </c>
      <c r="D370" s="9" t="s">
        <v>4</v>
      </c>
      <c r="E370" s="11">
        <f t="shared" ref="E370:K370" si="277">E371+E372+E373+E374</f>
        <v>0</v>
      </c>
      <c r="F370" s="11">
        <f t="shared" si="277"/>
        <v>0</v>
      </c>
      <c r="G370" s="11">
        <f t="shared" si="277"/>
        <v>0</v>
      </c>
      <c r="H370" s="11">
        <f t="shared" si="277"/>
        <v>0</v>
      </c>
      <c r="I370" s="11">
        <f t="shared" si="277"/>
        <v>0</v>
      </c>
      <c r="J370" s="11">
        <f t="shared" si="277"/>
        <v>0</v>
      </c>
      <c r="K370" s="11">
        <f t="shared" si="277"/>
        <v>0</v>
      </c>
      <c r="L370" s="123" t="s">
        <v>98</v>
      </c>
      <c r="M370" s="196"/>
    </row>
    <row r="371" spans="1:13" ht="45" customHeight="1" x14ac:dyDescent="0.2">
      <c r="A371" s="169"/>
      <c r="B371" s="124"/>
      <c r="C371" s="137"/>
      <c r="D371" s="9" t="s">
        <v>3</v>
      </c>
      <c r="E371" s="11">
        <v>0</v>
      </c>
      <c r="F371" s="11">
        <f>G371+H371+I371+J371+K371</f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24"/>
      <c r="M371" s="197"/>
    </row>
    <row r="372" spans="1:13" ht="61.5" customHeight="1" x14ac:dyDescent="0.2">
      <c r="A372" s="169"/>
      <c r="B372" s="124"/>
      <c r="C372" s="137"/>
      <c r="D372" s="9" t="s">
        <v>2</v>
      </c>
      <c r="E372" s="11">
        <v>0</v>
      </c>
      <c r="F372" s="11">
        <f>G372+H372+I372+J372+K372</f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0</v>
      </c>
      <c r="L372" s="124"/>
      <c r="M372" s="197"/>
    </row>
    <row r="373" spans="1:13" ht="74.25" customHeight="1" x14ac:dyDescent="0.2">
      <c r="A373" s="169"/>
      <c r="B373" s="124"/>
      <c r="C373" s="137"/>
      <c r="D373" s="9" t="s">
        <v>27</v>
      </c>
      <c r="E373" s="67">
        <v>0</v>
      </c>
      <c r="F373" s="11">
        <f>G373+H373+I373+J373+K373</f>
        <v>0</v>
      </c>
      <c r="G373" s="67">
        <v>0</v>
      </c>
      <c r="H373" s="67">
        <v>0</v>
      </c>
      <c r="I373" s="67">
        <v>0</v>
      </c>
      <c r="J373" s="67">
        <v>0</v>
      </c>
      <c r="K373" s="67">
        <v>0</v>
      </c>
      <c r="L373" s="124"/>
      <c r="M373" s="197"/>
    </row>
    <row r="374" spans="1:13" ht="34.5" customHeight="1" x14ac:dyDescent="0.2">
      <c r="A374" s="170"/>
      <c r="B374" s="125"/>
      <c r="C374" s="137"/>
      <c r="D374" s="9" t="s">
        <v>0</v>
      </c>
      <c r="E374" s="11">
        <v>0</v>
      </c>
      <c r="F374" s="11">
        <f>G374+H374+I374+J374+K374</f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25"/>
      <c r="M374" s="198"/>
    </row>
    <row r="375" spans="1:13" ht="23.25" customHeight="1" x14ac:dyDescent="0.2">
      <c r="A375" s="168" t="s">
        <v>405</v>
      </c>
      <c r="B375" s="123" t="s">
        <v>406</v>
      </c>
      <c r="C375" s="126" t="s">
        <v>73</v>
      </c>
      <c r="D375" s="9" t="s">
        <v>4</v>
      </c>
      <c r="E375" s="11">
        <f t="shared" ref="E375" si="278">E376+E377+E378+E379</f>
        <v>0</v>
      </c>
      <c r="F375" s="11">
        <f>F376+F377+F378+F379</f>
        <v>5730</v>
      </c>
      <c r="G375" s="11">
        <f>G376+G377+G378+G379</f>
        <v>0</v>
      </c>
      <c r="H375" s="11">
        <f t="shared" ref="H375:K375" si="279">H376+H377+H378+H379</f>
        <v>0</v>
      </c>
      <c r="I375" s="11">
        <f t="shared" si="279"/>
        <v>1890</v>
      </c>
      <c r="J375" s="11">
        <f t="shared" si="279"/>
        <v>1920</v>
      </c>
      <c r="K375" s="11">
        <f t="shared" si="279"/>
        <v>1920</v>
      </c>
      <c r="L375" s="123" t="s">
        <v>98</v>
      </c>
      <c r="M375" s="109"/>
    </row>
    <row r="376" spans="1:13" ht="48.75" customHeight="1" x14ac:dyDescent="0.2">
      <c r="A376" s="169"/>
      <c r="B376" s="124"/>
      <c r="C376" s="127"/>
      <c r="D376" s="9" t="s">
        <v>3</v>
      </c>
      <c r="E376" s="11">
        <v>0</v>
      </c>
      <c r="F376" s="11">
        <f>G376+H376+I376+J376+K376</f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4"/>
      <c r="M376" s="109"/>
    </row>
    <row r="377" spans="1:13" ht="59.25" customHeight="1" x14ac:dyDescent="0.2">
      <c r="A377" s="169"/>
      <c r="B377" s="124"/>
      <c r="C377" s="127"/>
      <c r="D377" s="9" t="s">
        <v>2</v>
      </c>
      <c r="E377" s="11">
        <v>0</v>
      </c>
      <c r="F377" s="11">
        <f>G377+H377+I377+J377+K377</f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24"/>
      <c r="M377" s="109"/>
    </row>
    <row r="378" spans="1:13" ht="78.75" customHeight="1" x14ac:dyDescent="0.2">
      <c r="A378" s="169"/>
      <c r="B378" s="124"/>
      <c r="C378" s="127"/>
      <c r="D378" s="9" t="s">
        <v>27</v>
      </c>
      <c r="E378" s="67">
        <v>0</v>
      </c>
      <c r="F378" s="11">
        <f>G378+H378+I378+J378+K378</f>
        <v>5730</v>
      </c>
      <c r="G378" s="11">
        <v>0</v>
      </c>
      <c r="H378" s="11">
        <v>0</v>
      </c>
      <c r="I378" s="11">
        <v>1890</v>
      </c>
      <c r="J378" s="8">
        <v>1920</v>
      </c>
      <c r="K378" s="8">
        <v>1920</v>
      </c>
      <c r="L378" s="124"/>
      <c r="M378" s="109"/>
    </row>
    <row r="379" spans="1:13" ht="34.5" customHeight="1" x14ac:dyDescent="0.2">
      <c r="A379" s="170"/>
      <c r="B379" s="125"/>
      <c r="C379" s="128"/>
      <c r="D379" s="9" t="s">
        <v>0</v>
      </c>
      <c r="E379" s="11">
        <v>0</v>
      </c>
      <c r="F379" s="11">
        <f>G379+H379+I379+J379+K379</f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25"/>
      <c r="M379" s="109"/>
    </row>
    <row r="380" spans="1:13" ht="15" x14ac:dyDescent="0.2">
      <c r="A380" s="167"/>
      <c r="B380" s="193" t="s">
        <v>126</v>
      </c>
      <c r="C380" s="137" t="s">
        <v>73</v>
      </c>
      <c r="D380" s="9" t="s">
        <v>4</v>
      </c>
      <c r="E380" s="11">
        <f>E381+E382+E383+E384</f>
        <v>500</v>
      </c>
      <c r="F380" s="11">
        <f>F381+F382+F383+F384</f>
        <v>18160</v>
      </c>
      <c r="G380" s="11">
        <f>G381+G382+G383+G384</f>
        <v>1280</v>
      </c>
      <c r="H380" s="11">
        <f t="shared" ref="H380:K380" si="280">H381+H382+H383+H384</f>
        <v>3940</v>
      </c>
      <c r="I380" s="11">
        <f t="shared" si="280"/>
        <v>4240</v>
      </c>
      <c r="J380" s="11">
        <f t="shared" si="280"/>
        <v>4350</v>
      </c>
      <c r="K380" s="11">
        <f t="shared" si="280"/>
        <v>4350</v>
      </c>
      <c r="L380" s="132"/>
      <c r="M380" s="132"/>
    </row>
    <row r="381" spans="1:13" ht="45.75" customHeight="1" x14ac:dyDescent="0.2">
      <c r="A381" s="167"/>
      <c r="B381" s="205"/>
      <c r="C381" s="137"/>
      <c r="D381" s="9" t="s">
        <v>3</v>
      </c>
      <c r="E381" s="11">
        <f>E326</f>
        <v>0</v>
      </c>
      <c r="F381" s="11">
        <f>G381+H381+I381+J381+K381</f>
        <v>0</v>
      </c>
      <c r="G381" s="11">
        <f t="shared" ref="G381:K384" si="281">G326</f>
        <v>0</v>
      </c>
      <c r="H381" s="11">
        <f t="shared" si="281"/>
        <v>0</v>
      </c>
      <c r="I381" s="11">
        <f t="shared" si="281"/>
        <v>0</v>
      </c>
      <c r="J381" s="11">
        <f t="shared" si="281"/>
        <v>0</v>
      </c>
      <c r="K381" s="11">
        <f t="shared" si="281"/>
        <v>0</v>
      </c>
      <c r="L381" s="133"/>
      <c r="M381" s="133"/>
    </row>
    <row r="382" spans="1:13" ht="63" customHeight="1" x14ac:dyDescent="0.2">
      <c r="A382" s="167"/>
      <c r="B382" s="205"/>
      <c r="C382" s="137"/>
      <c r="D382" s="9" t="s">
        <v>2</v>
      </c>
      <c r="E382" s="11">
        <f>E327</f>
        <v>0</v>
      </c>
      <c r="F382" s="11">
        <f>G382+H382+I382+J382+K382</f>
        <v>0</v>
      </c>
      <c r="G382" s="11">
        <f t="shared" si="281"/>
        <v>0</v>
      </c>
      <c r="H382" s="11">
        <f t="shared" si="281"/>
        <v>0</v>
      </c>
      <c r="I382" s="11">
        <f t="shared" si="281"/>
        <v>0</v>
      </c>
      <c r="J382" s="11">
        <f t="shared" si="281"/>
        <v>0</v>
      </c>
      <c r="K382" s="11">
        <f t="shared" si="281"/>
        <v>0</v>
      </c>
      <c r="L382" s="133"/>
      <c r="M382" s="133"/>
    </row>
    <row r="383" spans="1:13" ht="81.75" customHeight="1" x14ac:dyDescent="0.2">
      <c r="A383" s="167"/>
      <c r="B383" s="205"/>
      <c r="C383" s="137"/>
      <c r="D383" s="9" t="s">
        <v>27</v>
      </c>
      <c r="E383" s="11">
        <f>E328</f>
        <v>500</v>
      </c>
      <c r="F383" s="11">
        <f>G383+H383+I383+J383+K383</f>
        <v>18160</v>
      </c>
      <c r="G383" s="11">
        <f t="shared" si="281"/>
        <v>1280</v>
      </c>
      <c r="H383" s="11">
        <f t="shared" si="281"/>
        <v>3940</v>
      </c>
      <c r="I383" s="11">
        <f t="shared" si="281"/>
        <v>4240</v>
      </c>
      <c r="J383" s="11">
        <f t="shared" si="281"/>
        <v>4350</v>
      </c>
      <c r="K383" s="11">
        <f t="shared" si="281"/>
        <v>4350</v>
      </c>
      <c r="L383" s="133"/>
      <c r="M383" s="133"/>
    </row>
    <row r="384" spans="1:13" ht="30" x14ac:dyDescent="0.2">
      <c r="A384" s="167"/>
      <c r="B384" s="206"/>
      <c r="C384" s="137"/>
      <c r="D384" s="9" t="s">
        <v>0</v>
      </c>
      <c r="E384" s="11">
        <f>E329</f>
        <v>0</v>
      </c>
      <c r="F384" s="11">
        <f>G384+H384+I384+J384+K384</f>
        <v>0</v>
      </c>
      <c r="G384" s="11">
        <f t="shared" si="281"/>
        <v>0</v>
      </c>
      <c r="H384" s="11">
        <f t="shared" si="281"/>
        <v>0</v>
      </c>
      <c r="I384" s="11">
        <f t="shared" si="281"/>
        <v>0</v>
      </c>
      <c r="J384" s="11">
        <f t="shared" si="281"/>
        <v>0</v>
      </c>
      <c r="K384" s="11">
        <f t="shared" si="281"/>
        <v>0</v>
      </c>
      <c r="L384" s="134"/>
      <c r="M384" s="134"/>
    </row>
    <row r="385" spans="1:13" ht="31.5" customHeight="1" x14ac:dyDescent="0.2">
      <c r="A385" s="137" t="s">
        <v>250</v>
      </c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</row>
    <row r="386" spans="1:13" ht="15" customHeight="1" x14ac:dyDescent="0.2">
      <c r="A386" s="167" t="s">
        <v>26</v>
      </c>
      <c r="B386" s="123" t="s">
        <v>251</v>
      </c>
      <c r="C386" s="137" t="s">
        <v>73</v>
      </c>
      <c r="D386" s="9" t="s">
        <v>4</v>
      </c>
      <c r="E386" s="11">
        <f>E387+E388+E389+E390</f>
        <v>0</v>
      </c>
      <c r="F386" s="11">
        <f>F387+F388+F389+F390</f>
        <v>4000</v>
      </c>
      <c r="G386" s="11">
        <f>G387+G388+G389+G390</f>
        <v>0</v>
      </c>
      <c r="H386" s="11">
        <f t="shared" ref="H386:K386" si="282">H387+H388+H389+H390</f>
        <v>1000</v>
      </c>
      <c r="I386" s="11">
        <f t="shared" si="282"/>
        <v>1000</v>
      </c>
      <c r="J386" s="11">
        <f t="shared" si="282"/>
        <v>1000</v>
      </c>
      <c r="K386" s="11">
        <f t="shared" si="282"/>
        <v>1000</v>
      </c>
      <c r="L386" s="137"/>
      <c r="M386" s="123" t="s">
        <v>407</v>
      </c>
    </row>
    <row r="387" spans="1:13" ht="45.75" customHeight="1" x14ac:dyDescent="0.2">
      <c r="A387" s="167"/>
      <c r="B387" s="124"/>
      <c r="C387" s="137"/>
      <c r="D387" s="9" t="s">
        <v>3</v>
      </c>
      <c r="E387" s="11">
        <f>E392</f>
        <v>0</v>
      </c>
      <c r="F387" s="11">
        <f>G387+H387+I387+J387+K387</f>
        <v>0</v>
      </c>
      <c r="G387" s="11">
        <f>G392</f>
        <v>0</v>
      </c>
      <c r="H387" s="11">
        <f t="shared" ref="H387:K387" si="283">H392</f>
        <v>0</v>
      </c>
      <c r="I387" s="11">
        <f t="shared" si="283"/>
        <v>0</v>
      </c>
      <c r="J387" s="11">
        <f t="shared" si="283"/>
        <v>0</v>
      </c>
      <c r="K387" s="11">
        <f t="shared" si="283"/>
        <v>0</v>
      </c>
      <c r="L387" s="137"/>
      <c r="M387" s="124"/>
    </row>
    <row r="388" spans="1:13" ht="65.25" customHeight="1" x14ac:dyDescent="0.2">
      <c r="A388" s="167"/>
      <c r="B388" s="124"/>
      <c r="C388" s="137"/>
      <c r="D388" s="9" t="s">
        <v>2</v>
      </c>
      <c r="E388" s="11">
        <f>E393</f>
        <v>0</v>
      </c>
      <c r="F388" s="11">
        <f>G388+H388+I388+J388+K388</f>
        <v>0</v>
      </c>
      <c r="G388" s="11">
        <f>G393</f>
        <v>0</v>
      </c>
      <c r="H388" s="11">
        <f t="shared" ref="H388:K388" si="284">H393</f>
        <v>0</v>
      </c>
      <c r="I388" s="11">
        <f t="shared" si="284"/>
        <v>0</v>
      </c>
      <c r="J388" s="11">
        <f t="shared" si="284"/>
        <v>0</v>
      </c>
      <c r="K388" s="11">
        <f t="shared" si="284"/>
        <v>0</v>
      </c>
      <c r="L388" s="137"/>
      <c r="M388" s="124"/>
    </row>
    <row r="389" spans="1:13" ht="77.25" customHeight="1" x14ac:dyDescent="0.2">
      <c r="A389" s="167"/>
      <c r="B389" s="124"/>
      <c r="C389" s="137"/>
      <c r="D389" s="9" t="s">
        <v>27</v>
      </c>
      <c r="E389" s="11">
        <f>E394</f>
        <v>0</v>
      </c>
      <c r="F389" s="11">
        <f>G389+H389+I389+J389+K389</f>
        <v>4000</v>
      </c>
      <c r="G389" s="11">
        <f>G394</f>
        <v>0</v>
      </c>
      <c r="H389" s="11">
        <f t="shared" ref="H389:K389" si="285">H394</f>
        <v>1000</v>
      </c>
      <c r="I389" s="11">
        <f t="shared" si="285"/>
        <v>1000</v>
      </c>
      <c r="J389" s="11">
        <f t="shared" si="285"/>
        <v>1000</v>
      </c>
      <c r="K389" s="11">
        <f t="shared" si="285"/>
        <v>1000</v>
      </c>
      <c r="L389" s="137"/>
      <c r="M389" s="124"/>
    </row>
    <row r="390" spans="1:13" ht="32.25" customHeight="1" x14ac:dyDescent="0.2">
      <c r="A390" s="167"/>
      <c r="B390" s="125"/>
      <c r="C390" s="137"/>
      <c r="D390" s="9" t="s">
        <v>0</v>
      </c>
      <c r="E390" s="11">
        <f>E395</f>
        <v>0</v>
      </c>
      <c r="F390" s="11">
        <f>G390+H390+I390+J390+K390</f>
        <v>0</v>
      </c>
      <c r="G390" s="11">
        <f>G395</f>
        <v>0</v>
      </c>
      <c r="H390" s="11">
        <f t="shared" ref="H390:K390" si="286">H395</f>
        <v>0</v>
      </c>
      <c r="I390" s="11">
        <f t="shared" si="286"/>
        <v>0</v>
      </c>
      <c r="J390" s="11">
        <f t="shared" si="286"/>
        <v>0</v>
      </c>
      <c r="K390" s="11">
        <f t="shared" si="286"/>
        <v>0</v>
      </c>
      <c r="L390" s="137"/>
      <c r="M390" s="125"/>
    </row>
    <row r="391" spans="1:13" ht="15" customHeight="1" x14ac:dyDescent="0.2">
      <c r="A391" s="167" t="s">
        <v>25</v>
      </c>
      <c r="B391" s="136" t="s">
        <v>408</v>
      </c>
      <c r="C391" s="137" t="s">
        <v>73</v>
      </c>
      <c r="D391" s="9" t="s">
        <v>4</v>
      </c>
      <c r="E391" s="11">
        <f>E392+E393+E394+E395</f>
        <v>0</v>
      </c>
      <c r="F391" s="11">
        <f>F392+F393+F394+F395</f>
        <v>4000</v>
      </c>
      <c r="G391" s="11">
        <f>G392+G393+G394+G395</f>
        <v>0</v>
      </c>
      <c r="H391" s="11">
        <f t="shared" ref="H391" si="287">H392+H393+H394+H395</f>
        <v>1000</v>
      </c>
      <c r="I391" s="11">
        <f t="shared" ref="I391" si="288">I392+I393+I394+I395</f>
        <v>1000</v>
      </c>
      <c r="J391" s="11">
        <f t="shared" ref="J391" si="289">J392+J393+J394+J395</f>
        <v>1000</v>
      </c>
      <c r="K391" s="11">
        <f t="shared" ref="K391" si="290">K392+K393+K394+K395</f>
        <v>1000</v>
      </c>
      <c r="L391" s="137" t="s">
        <v>98</v>
      </c>
      <c r="M391" s="137"/>
    </row>
    <row r="392" spans="1:13" ht="45" customHeight="1" x14ac:dyDescent="0.2">
      <c r="A392" s="167"/>
      <c r="B392" s="136"/>
      <c r="C392" s="137"/>
      <c r="D392" s="9" t="s">
        <v>3</v>
      </c>
      <c r="E392" s="11">
        <v>0</v>
      </c>
      <c r="F392" s="11">
        <f>G392+H392+I392+J392+K392</f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37"/>
      <c r="M392" s="137"/>
    </row>
    <row r="393" spans="1:13" ht="60.75" customHeight="1" x14ac:dyDescent="0.2">
      <c r="A393" s="167"/>
      <c r="B393" s="136"/>
      <c r="C393" s="137"/>
      <c r="D393" s="9" t="s">
        <v>2</v>
      </c>
      <c r="E393" s="11">
        <v>0</v>
      </c>
      <c r="F393" s="11">
        <f>G393+H393+I393+J393+K393</f>
        <v>0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37"/>
      <c r="M393" s="137"/>
    </row>
    <row r="394" spans="1:13" ht="75.75" customHeight="1" x14ac:dyDescent="0.2">
      <c r="A394" s="167"/>
      <c r="B394" s="136"/>
      <c r="C394" s="137"/>
      <c r="D394" s="9" t="s">
        <v>27</v>
      </c>
      <c r="E394" s="67">
        <v>0</v>
      </c>
      <c r="F394" s="11">
        <f>G394+H394+I394+J394+K394</f>
        <v>4000</v>
      </c>
      <c r="G394" s="67">
        <v>0</v>
      </c>
      <c r="H394" s="67">
        <v>1000</v>
      </c>
      <c r="I394" s="67">
        <v>1000</v>
      </c>
      <c r="J394" s="67">
        <v>1000</v>
      </c>
      <c r="K394" s="67">
        <v>1000</v>
      </c>
      <c r="L394" s="137"/>
      <c r="M394" s="137"/>
    </row>
    <row r="395" spans="1:13" ht="30.75" customHeight="1" x14ac:dyDescent="0.2">
      <c r="A395" s="167"/>
      <c r="B395" s="136"/>
      <c r="C395" s="137"/>
      <c r="D395" s="9" t="s">
        <v>0</v>
      </c>
      <c r="E395" s="11">
        <v>0</v>
      </c>
      <c r="F395" s="11">
        <f>G395+H395+I395+J395+K395</f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37"/>
      <c r="M395" s="137"/>
    </row>
    <row r="396" spans="1:13" ht="18" customHeight="1" x14ac:dyDescent="0.2">
      <c r="A396" s="168" t="s">
        <v>20</v>
      </c>
      <c r="B396" s="123" t="s">
        <v>252</v>
      </c>
      <c r="C396" s="137" t="s">
        <v>73</v>
      </c>
      <c r="D396" s="9" t="s">
        <v>4</v>
      </c>
      <c r="E396" s="10">
        <f>E397+E398+E399+E400</f>
        <v>4330</v>
      </c>
      <c r="F396" s="10">
        <f>F397+F398+F399+F400</f>
        <v>3950</v>
      </c>
      <c r="G396" s="10">
        <f>G397+G398+G399+G400</f>
        <v>0</v>
      </c>
      <c r="H396" s="10">
        <f t="shared" ref="H396:K396" si="291">H397+H398+H399+H400</f>
        <v>500</v>
      </c>
      <c r="I396" s="10">
        <f t="shared" si="291"/>
        <v>750</v>
      </c>
      <c r="J396" s="10">
        <f t="shared" si="291"/>
        <v>1350</v>
      </c>
      <c r="K396" s="10">
        <f t="shared" si="291"/>
        <v>1350</v>
      </c>
      <c r="L396" s="137"/>
      <c r="M396" s="123" t="s">
        <v>409</v>
      </c>
    </row>
    <row r="397" spans="1:13" ht="45" x14ac:dyDescent="0.2">
      <c r="A397" s="169"/>
      <c r="B397" s="124"/>
      <c r="C397" s="137"/>
      <c r="D397" s="9" t="s">
        <v>3</v>
      </c>
      <c r="E397" s="10">
        <f>E402+E407+E412</f>
        <v>0</v>
      </c>
      <c r="F397" s="10">
        <f>G397+H397+I397+J397+K397</f>
        <v>0</v>
      </c>
      <c r="G397" s="10">
        <f>G407+G412</f>
        <v>0</v>
      </c>
      <c r="H397" s="10">
        <f t="shared" ref="H397:K397" si="292">H407+H412</f>
        <v>0</v>
      </c>
      <c r="I397" s="10">
        <f t="shared" si="292"/>
        <v>0</v>
      </c>
      <c r="J397" s="10">
        <f t="shared" si="292"/>
        <v>0</v>
      </c>
      <c r="K397" s="10">
        <f t="shared" si="292"/>
        <v>0</v>
      </c>
      <c r="L397" s="137"/>
      <c r="M397" s="124"/>
    </row>
    <row r="398" spans="1:13" ht="61.5" customHeight="1" x14ac:dyDescent="0.2">
      <c r="A398" s="169"/>
      <c r="B398" s="124"/>
      <c r="C398" s="137"/>
      <c r="D398" s="9" t="s">
        <v>2</v>
      </c>
      <c r="E398" s="10">
        <f>E403+E408+E413</f>
        <v>0</v>
      </c>
      <c r="F398" s="10">
        <f>G398+H398+I398+J398+K398</f>
        <v>0</v>
      </c>
      <c r="G398" s="10">
        <f>G403+G408+G413</f>
        <v>0</v>
      </c>
      <c r="H398" s="10">
        <f t="shared" ref="H398:K398" si="293">H403+H408+H413</f>
        <v>0</v>
      </c>
      <c r="I398" s="10">
        <f t="shared" si="293"/>
        <v>0</v>
      </c>
      <c r="J398" s="10">
        <f t="shared" si="293"/>
        <v>0</v>
      </c>
      <c r="K398" s="10">
        <f t="shared" si="293"/>
        <v>0</v>
      </c>
      <c r="L398" s="137"/>
      <c r="M398" s="124"/>
    </row>
    <row r="399" spans="1:13" ht="79.5" customHeight="1" x14ac:dyDescent="0.2">
      <c r="A399" s="169"/>
      <c r="B399" s="124"/>
      <c r="C399" s="137"/>
      <c r="D399" s="9" t="s">
        <v>27</v>
      </c>
      <c r="E399" s="10">
        <f>E404+E409+E414</f>
        <v>4330</v>
      </c>
      <c r="F399" s="10">
        <f>G399+H399+I399+J399+K399</f>
        <v>3950</v>
      </c>
      <c r="G399" s="10">
        <f>G404+G409+G414</f>
        <v>0</v>
      </c>
      <c r="H399" s="10">
        <f t="shared" ref="H399:K399" si="294">H404+H409+H414</f>
        <v>500</v>
      </c>
      <c r="I399" s="10">
        <f t="shared" si="294"/>
        <v>750</v>
      </c>
      <c r="J399" s="10">
        <f t="shared" si="294"/>
        <v>1350</v>
      </c>
      <c r="K399" s="10">
        <f t="shared" si="294"/>
        <v>1350</v>
      </c>
      <c r="L399" s="137"/>
      <c r="M399" s="124"/>
    </row>
    <row r="400" spans="1:13" ht="31.5" customHeight="1" x14ac:dyDescent="0.2">
      <c r="A400" s="170"/>
      <c r="B400" s="125"/>
      <c r="C400" s="137"/>
      <c r="D400" s="9" t="s">
        <v>0</v>
      </c>
      <c r="E400" s="10">
        <f>E405+E410+E415</f>
        <v>0</v>
      </c>
      <c r="F400" s="10">
        <f>G400+H400+I400+J400+K400</f>
        <v>0</v>
      </c>
      <c r="G400" s="10">
        <f>G405+G410+G415</f>
        <v>0</v>
      </c>
      <c r="H400" s="10">
        <f t="shared" ref="H400:K400" si="295">H405+H410+H415</f>
        <v>0</v>
      </c>
      <c r="I400" s="10">
        <f t="shared" si="295"/>
        <v>0</v>
      </c>
      <c r="J400" s="10">
        <f t="shared" si="295"/>
        <v>0</v>
      </c>
      <c r="K400" s="10">
        <f t="shared" si="295"/>
        <v>0</v>
      </c>
      <c r="L400" s="137"/>
      <c r="M400" s="125"/>
    </row>
    <row r="401" spans="1:214" ht="20.25" customHeight="1" x14ac:dyDescent="0.2">
      <c r="A401" s="167" t="s">
        <v>19</v>
      </c>
      <c r="B401" s="136" t="s">
        <v>253</v>
      </c>
      <c r="C401" s="137" t="s">
        <v>73</v>
      </c>
      <c r="D401" s="9" t="s">
        <v>4</v>
      </c>
      <c r="E401" s="11">
        <f t="shared" ref="E401" si="296">E402+E403+E404+E405</f>
        <v>0</v>
      </c>
      <c r="F401" s="11">
        <f>F402+F403+F404+F405</f>
        <v>0</v>
      </c>
      <c r="G401" s="11">
        <f>G402+G403+G404+G405</f>
        <v>0</v>
      </c>
      <c r="H401" s="11">
        <f t="shared" ref="H401" si="297">H402+H403+H404+H405</f>
        <v>0</v>
      </c>
      <c r="I401" s="11">
        <f t="shared" ref="I401" si="298">I402+I403+I404+I405</f>
        <v>0</v>
      </c>
      <c r="J401" s="11">
        <f t="shared" ref="J401" si="299">J402+J403+J404+J405</f>
        <v>0</v>
      </c>
      <c r="K401" s="11">
        <f t="shared" ref="K401" si="300">K402+K403+K404+K405</f>
        <v>0</v>
      </c>
      <c r="L401" s="137" t="s">
        <v>98</v>
      </c>
      <c r="M401" s="137"/>
    </row>
    <row r="402" spans="1:214" ht="48" customHeight="1" x14ac:dyDescent="0.2">
      <c r="A402" s="167"/>
      <c r="B402" s="136"/>
      <c r="C402" s="137"/>
      <c r="D402" s="9" t="s">
        <v>3</v>
      </c>
      <c r="E402" s="11">
        <v>0</v>
      </c>
      <c r="F402" s="11">
        <f>G402+H402+I402+J402+K402</f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37"/>
      <c r="M402" s="137"/>
    </row>
    <row r="403" spans="1:214" ht="67.5" customHeight="1" x14ac:dyDescent="0.2">
      <c r="A403" s="167"/>
      <c r="B403" s="136"/>
      <c r="C403" s="137"/>
      <c r="D403" s="9" t="s">
        <v>2</v>
      </c>
      <c r="E403" s="11">
        <v>0</v>
      </c>
      <c r="F403" s="11">
        <f>G403+H403+I403+J403+K403</f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37"/>
      <c r="M403" s="137"/>
    </row>
    <row r="404" spans="1:214" ht="73.5" customHeight="1" x14ac:dyDescent="0.2">
      <c r="A404" s="167"/>
      <c r="B404" s="136"/>
      <c r="C404" s="137"/>
      <c r="D404" s="9" t="s">
        <v>27</v>
      </c>
      <c r="E404" s="67">
        <v>0</v>
      </c>
      <c r="F404" s="11">
        <f>G404+H404+I404+J404+K404</f>
        <v>0</v>
      </c>
      <c r="G404" s="67">
        <v>0</v>
      </c>
      <c r="H404" s="67">
        <v>0</v>
      </c>
      <c r="I404" s="67">
        <v>0</v>
      </c>
      <c r="J404" s="67">
        <v>0</v>
      </c>
      <c r="K404" s="67">
        <v>0</v>
      </c>
      <c r="L404" s="137"/>
      <c r="M404" s="137"/>
    </row>
    <row r="405" spans="1:214" ht="39" customHeight="1" x14ac:dyDescent="0.2">
      <c r="A405" s="167"/>
      <c r="B405" s="136"/>
      <c r="C405" s="137"/>
      <c r="D405" s="9" t="s">
        <v>0</v>
      </c>
      <c r="E405" s="11">
        <v>0</v>
      </c>
      <c r="F405" s="11">
        <f>G405+H405+I405+J405+K405</f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37"/>
      <c r="M405" s="137"/>
    </row>
    <row r="406" spans="1:214" ht="23.25" customHeight="1" x14ac:dyDescent="0.2">
      <c r="A406" s="168" t="s">
        <v>29</v>
      </c>
      <c r="B406" s="136" t="s">
        <v>254</v>
      </c>
      <c r="C406" s="137" t="s">
        <v>73</v>
      </c>
      <c r="D406" s="9" t="s">
        <v>4</v>
      </c>
      <c r="E406" s="11">
        <f t="shared" ref="E406" si="301">E407+E408+E409+E410</f>
        <v>4330</v>
      </c>
      <c r="F406" s="11">
        <f>F407+F408+F409+F410</f>
        <v>3950</v>
      </c>
      <c r="G406" s="11">
        <f>G407+G408+G409+G410</f>
        <v>0</v>
      </c>
      <c r="H406" s="11">
        <f t="shared" ref="H406:K406" si="302">H407+H408+H409+H410</f>
        <v>500</v>
      </c>
      <c r="I406" s="11">
        <f t="shared" si="302"/>
        <v>750</v>
      </c>
      <c r="J406" s="11">
        <f t="shared" si="302"/>
        <v>1350</v>
      </c>
      <c r="K406" s="11">
        <f t="shared" si="302"/>
        <v>1350</v>
      </c>
      <c r="L406" s="137" t="s">
        <v>98</v>
      </c>
      <c r="M406" s="126"/>
    </row>
    <row r="407" spans="1:214" ht="44.25" customHeight="1" x14ac:dyDescent="0.2">
      <c r="A407" s="169"/>
      <c r="B407" s="136"/>
      <c r="C407" s="137"/>
      <c r="D407" s="9" t="s">
        <v>3</v>
      </c>
      <c r="E407" s="11">
        <v>0</v>
      </c>
      <c r="F407" s="11">
        <f>G407+H407+I407+J407+K407</f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37"/>
      <c r="M407" s="127"/>
    </row>
    <row r="408" spans="1:214" ht="65.25" customHeight="1" x14ac:dyDescent="0.2">
      <c r="A408" s="169"/>
      <c r="B408" s="136"/>
      <c r="C408" s="137"/>
      <c r="D408" s="9" t="s">
        <v>2</v>
      </c>
      <c r="E408" s="11">
        <v>0</v>
      </c>
      <c r="F408" s="11">
        <f>G408+H408+I408+J408+K408</f>
        <v>0</v>
      </c>
      <c r="G408" s="11">
        <v>0</v>
      </c>
      <c r="H408" s="11">
        <v>0</v>
      </c>
      <c r="I408" s="11">
        <v>0</v>
      </c>
      <c r="J408" s="11">
        <v>0</v>
      </c>
      <c r="K408" s="11">
        <v>0</v>
      </c>
      <c r="L408" s="137"/>
      <c r="M408" s="127"/>
    </row>
    <row r="409" spans="1:214" ht="76.5" customHeight="1" x14ac:dyDescent="0.2">
      <c r="A409" s="169"/>
      <c r="B409" s="136"/>
      <c r="C409" s="137"/>
      <c r="D409" s="9" t="s">
        <v>27</v>
      </c>
      <c r="E409" s="67">
        <v>4330</v>
      </c>
      <c r="F409" s="11">
        <f>G409+H409+I409+J409+K409</f>
        <v>3950</v>
      </c>
      <c r="G409" s="11">
        <v>0</v>
      </c>
      <c r="H409" s="11">
        <v>500</v>
      </c>
      <c r="I409" s="11">
        <v>750</v>
      </c>
      <c r="J409" s="11">
        <v>1350</v>
      </c>
      <c r="K409" s="11">
        <v>1350</v>
      </c>
      <c r="L409" s="137"/>
      <c r="M409" s="127"/>
    </row>
    <row r="410" spans="1:214" ht="36" customHeight="1" x14ac:dyDescent="0.2">
      <c r="A410" s="170"/>
      <c r="B410" s="136"/>
      <c r="C410" s="137"/>
      <c r="D410" s="9" t="s">
        <v>0</v>
      </c>
      <c r="E410" s="11">
        <v>0</v>
      </c>
      <c r="F410" s="11">
        <f>G410+H410+I410+J410+K410</f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37"/>
      <c r="M410" s="128"/>
    </row>
    <row r="411" spans="1:214" ht="20.25" customHeight="1" x14ac:dyDescent="0.2">
      <c r="A411" s="168" t="s">
        <v>28</v>
      </c>
      <c r="B411" s="136" t="s">
        <v>410</v>
      </c>
      <c r="C411" s="137" t="s">
        <v>73</v>
      </c>
      <c r="D411" s="9" t="s">
        <v>4</v>
      </c>
      <c r="E411" s="11">
        <f t="shared" ref="E411" si="303">E412+E413+E414+E415</f>
        <v>0</v>
      </c>
      <c r="F411" s="11">
        <f>F412+F413+F414+F415</f>
        <v>0</v>
      </c>
      <c r="G411" s="11">
        <f>G412+G413+G414+G415</f>
        <v>0</v>
      </c>
      <c r="H411" s="11">
        <f t="shared" ref="H411" si="304">H412+H413+H414+H415</f>
        <v>0</v>
      </c>
      <c r="I411" s="11">
        <f t="shared" ref="I411" si="305">I412+I413+I414+I415</f>
        <v>0</v>
      </c>
      <c r="J411" s="11">
        <f t="shared" ref="J411" si="306">J412+J413+J414+J415</f>
        <v>0</v>
      </c>
      <c r="K411" s="11">
        <f t="shared" ref="K411" si="307">K412+K413+K414+K415</f>
        <v>0</v>
      </c>
      <c r="L411" s="137" t="s">
        <v>98</v>
      </c>
      <c r="M411" s="126"/>
    </row>
    <row r="412" spans="1:214" ht="45" customHeight="1" x14ac:dyDescent="0.2">
      <c r="A412" s="169"/>
      <c r="B412" s="136"/>
      <c r="C412" s="137"/>
      <c r="D412" s="9" t="s">
        <v>3</v>
      </c>
      <c r="E412" s="11">
        <v>0</v>
      </c>
      <c r="F412" s="11">
        <f>G412+H412+I412+J412+K412</f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37"/>
      <c r="M412" s="127"/>
    </row>
    <row r="413" spans="1:214" ht="61.5" customHeight="1" x14ac:dyDescent="0.2">
      <c r="A413" s="169"/>
      <c r="B413" s="136"/>
      <c r="C413" s="137"/>
      <c r="D413" s="9" t="s">
        <v>2</v>
      </c>
      <c r="E413" s="11">
        <v>0</v>
      </c>
      <c r="F413" s="11">
        <f>G413+H413+I413+J413+K413</f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37"/>
      <c r="M413" s="127"/>
    </row>
    <row r="414" spans="1:214" ht="75.75" customHeight="1" x14ac:dyDescent="0.2">
      <c r="A414" s="169"/>
      <c r="B414" s="136"/>
      <c r="C414" s="137"/>
      <c r="D414" s="9" t="s">
        <v>27</v>
      </c>
      <c r="E414" s="67">
        <v>0</v>
      </c>
      <c r="F414" s="11">
        <f>G414+H414+I414+J414+K414</f>
        <v>0</v>
      </c>
      <c r="G414" s="67">
        <v>0</v>
      </c>
      <c r="H414" s="67">
        <v>0</v>
      </c>
      <c r="I414" s="67">
        <v>0</v>
      </c>
      <c r="J414" s="67">
        <v>0</v>
      </c>
      <c r="K414" s="67">
        <v>0</v>
      </c>
      <c r="L414" s="137"/>
      <c r="M414" s="127"/>
    </row>
    <row r="415" spans="1:214" ht="39" customHeight="1" x14ac:dyDescent="0.2">
      <c r="A415" s="170"/>
      <c r="B415" s="136"/>
      <c r="C415" s="137"/>
      <c r="D415" s="9" t="s">
        <v>0</v>
      </c>
      <c r="E415" s="11">
        <v>0</v>
      </c>
      <c r="F415" s="11">
        <f>G415+H415+I415+J415+K415</f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37"/>
      <c r="M415" s="128"/>
    </row>
    <row r="416" spans="1:214" ht="15" customHeight="1" x14ac:dyDescent="0.2">
      <c r="A416" s="168"/>
      <c r="B416" s="212" t="s">
        <v>127</v>
      </c>
      <c r="C416" s="137" t="s">
        <v>73</v>
      </c>
      <c r="D416" s="9" t="s">
        <v>4</v>
      </c>
      <c r="E416" s="11">
        <f>E417+E418+E419+E420</f>
        <v>4330</v>
      </c>
      <c r="F416" s="11">
        <f>F417+F418+F419+F420</f>
        <v>7950</v>
      </c>
      <c r="G416" s="11">
        <f>G417+G418+G419+G420</f>
        <v>0</v>
      </c>
      <c r="H416" s="11">
        <f t="shared" ref="H416:K416" si="308">H417+H418+H419+H420</f>
        <v>1500</v>
      </c>
      <c r="I416" s="11">
        <f t="shared" si="308"/>
        <v>1750</v>
      </c>
      <c r="J416" s="11">
        <f t="shared" si="308"/>
        <v>2350</v>
      </c>
      <c r="K416" s="11">
        <f t="shared" si="308"/>
        <v>2350</v>
      </c>
      <c r="L416" s="132"/>
      <c r="M416" s="132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  <c r="BZ416" s="68"/>
      <c r="CA416" s="68"/>
      <c r="CB416" s="68"/>
      <c r="CC416" s="68"/>
      <c r="CD416" s="68"/>
      <c r="CE416" s="68"/>
      <c r="CF416" s="68"/>
      <c r="CG416" s="68"/>
      <c r="CH416" s="68"/>
      <c r="CI416" s="68"/>
      <c r="CJ416" s="68"/>
      <c r="CK416" s="68"/>
      <c r="CL416" s="68"/>
      <c r="CM416" s="68"/>
      <c r="CN416" s="68"/>
      <c r="CO416" s="68"/>
      <c r="CP416" s="68"/>
      <c r="CQ416" s="68"/>
      <c r="CR416" s="68"/>
      <c r="CS416" s="68"/>
      <c r="CT416" s="68"/>
      <c r="CU416" s="68"/>
      <c r="CV416" s="68"/>
      <c r="CW416" s="68"/>
      <c r="CX416" s="68"/>
      <c r="CY416" s="68"/>
      <c r="CZ416" s="68"/>
      <c r="DA416" s="68"/>
      <c r="DB416" s="68"/>
      <c r="DC416" s="68"/>
      <c r="DD416" s="68"/>
      <c r="DE416" s="68"/>
      <c r="DF416" s="68"/>
      <c r="DG416" s="68"/>
      <c r="DH416" s="68"/>
      <c r="DI416" s="68"/>
      <c r="DJ416" s="68"/>
      <c r="DK416" s="68"/>
      <c r="DL416" s="68"/>
      <c r="DM416" s="68"/>
      <c r="DN416" s="68"/>
      <c r="DO416" s="68"/>
      <c r="DP416" s="68"/>
      <c r="DQ416" s="68"/>
      <c r="DR416" s="68"/>
      <c r="DS416" s="68"/>
      <c r="DT416" s="68"/>
      <c r="DU416" s="68"/>
      <c r="DV416" s="68"/>
      <c r="DW416" s="68"/>
      <c r="DX416" s="68"/>
      <c r="DY416" s="68"/>
      <c r="DZ416" s="68"/>
      <c r="EA416" s="68"/>
      <c r="EB416" s="68"/>
      <c r="EC416" s="68"/>
      <c r="ED416" s="68"/>
      <c r="EE416" s="68"/>
      <c r="EF416" s="68"/>
      <c r="EG416" s="68"/>
      <c r="EH416" s="68"/>
      <c r="EI416" s="68"/>
      <c r="EJ416" s="68"/>
      <c r="EK416" s="68"/>
      <c r="EL416" s="68"/>
      <c r="EM416" s="68"/>
      <c r="EN416" s="68"/>
      <c r="EO416" s="68"/>
      <c r="EP416" s="68"/>
      <c r="EQ416" s="68"/>
      <c r="ER416" s="68"/>
      <c r="ES416" s="68"/>
      <c r="ET416" s="68"/>
      <c r="EU416" s="68"/>
      <c r="EV416" s="68"/>
      <c r="EW416" s="68"/>
      <c r="EX416" s="68"/>
      <c r="EY416" s="68"/>
      <c r="EZ416" s="68"/>
      <c r="FA416" s="68"/>
      <c r="FB416" s="68"/>
      <c r="FC416" s="68"/>
      <c r="FD416" s="68"/>
      <c r="FE416" s="68"/>
      <c r="FF416" s="68"/>
      <c r="FG416" s="68"/>
      <c r="FH416" s="68"/>
      <c r="FI416" s="68"/>
      <c r="FJ416" s="68"/>
      <c r="FK416" s="68"/>
      <c r="FL416" s="68"/>
      <c r="FM416" s="68"/>
      <c r="FN416" s="68"/>
      <c r="FO416" s="68"/>
      <c r="FP416" s="68"/>
      <c r="FQ416" s="68"/>
      <c r="FR416" s="68"/>
      <c r="FS416" s="68"/>
      <c r="FT416" s="68"/>
      <c r="FU416" s="68"/>
      <c r="FV416" s="68"/>
      <c r="FW416" s="68"/>
      <c r="FX416" s="68"/>
      <c r="FY416" s="68"/>
      <c r="FZ416" s="68"/>
      <c r="GA416" s="68"/>
      <c r="GB416" s="68"/>
      <c r="GC416" s="68"/>
      <c r="GD416" s="68"/>
      <c r="GE416" s="68"/>
      <c r="GF416" s="68"/>
      <c r="GG416" s="68"/>
      <c r="GH416" s="68"/>
      <c r="GI416" s="68"/>
      <c r="GJ416" s="68"/>
      <c r="GK416" s="68"/>
      <c r="GL416" s="68"/>
      <c r="GM416" s="68"/>
      <c r="GN416" s="68"/>
      <c r="GO416" s="68"/>
      <c r="GP416" s="68"/>
      <c r="GQ416" s="68"/>
      <c r="GR416" s="68"/>
      <c r="GS416" s="68"/>
      <c r="GT416" s="68"/>
      <c r="GU416" s="68"/>
      <c r="GV416" s="68"/>
      <c r="GW416" s="68"/>
      <c r="GX416" s="68"/>
      <c r="GY416" s="68"/>
      <c r="GZ416" s="68"/>
      <c r="HA416" s="68"/>
      <c r="HB416" s="68"/>
      <c r="HC416" s="68"/>
      <c r="HD416" s="68"/>
      <c r="HE416" s="68"/>
      <c r="HF416" s="68"/>
    </row>
    <row r="417" spans="1:215" s="6" customFormat="1" ht="44.25" customHeight="1" x14ac:dyDescent="0.2">
      <c r="A417" s="169"/>
      <c r="B417" s="213"/>
      <c r="C417" s="137"/>
      <c r="D417" s="9" t="s">
        <v>3</v>
      </c>
      <c r="E417" s="11">
        <f>E387+E397</f>
        <v>0</v>
      </c>
      <c r="F417" s="11">
        <f>G417+H417+I417+J417+K417</f>
        <v>0</v>
      </c>
      <c r="G417" s="11">
        <f>G387+G397</f>
        <v>0</v>
      </c>
      <c r="H417" s="11">
        <f t="shared" ref="H417:K417" si="309">H387+H397</f>
        <v>0</v>
      </c>
      <c r="I417" s="11">
        <f t="shared" si="309"/>
        <v>0</v>
      </c>
      <c r="J417" s="11">
        <f t="shared" si="309"/>
        <v>0</v>
      </c>
      <c r="K417" s="11">
        <f t="shared" si="309"/>
        <v>0</v>
      </c>
      <c r="L417" s="133"/>
      <c r="M417" s="1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  <c r="DH417" s="7"/>
      <c r="DI417" s="7"/>
      <c r="DJ417" s="7"/>
      <c r="DK417" s="7"/>
      <c r="DL417" s="7"/>
      <c r="DM417" s="7"/>
      <c r="DN417" s="7"/>
      <c r="DO417" s="7"/>
      <c r="DP417" s="7"/>
      <c r="DQ417" s="7"/>
      <c r="DR417" s="7"/>
      <c r="DS417" s="7"/>
      <c r="DT417" s="7"/>
      <c r="DU417" s="7"/>
      <c r="DV417" s="7"/>
      <c r="DW417" s="7"/>
      <c r="DX417" s="7"/>
      <c r="DY417" s="7"/>
      <c r="DZ417" s="7"/>
      <c r="EA417" s="7"/>
      <c r="EB417" s="7"/>
      <c r="EC417" s="7"/>
      <c r="ED417" s="7"/>
      <c r="EE417" s="7"/>
      <c r="EF417" s="7"/>
      <c r="EG417" s="7"/>
      <c r="EH417" s="7"/>
      <c r="EI417" s="7"/>
      <c r="EJ417" s="7"/>
      <c r="EK417" s="7"/>
      <c r="EL417" s="7"/>
      <c r="EM417" s="7"/>
      <c r="EN417" s="7"/>
      <c r="EO417" s="7"/>
      <c r="EP417" s="7"/>
      <c r="EQ417" s="7"/>
      <c r="ER417" s="7"/>
      <c r="ES417" s="7"/>
      <c r="ET417" s="7"/>
      <c r="EU417" s="7"/>
      <c r="EV417" s="7"/>
      <c r="EW417" s="7"/>
      <c r="EX417" s="7"/>
      <c r="EY417" s="7"/>
      <c r="EZ417" s="7"/>
      <c r="FA417" s="7"/>
      <c r="FB417" s="7"/>
      <c r="FC417" s="7"/>
      <c r="FD417" s="7"/>
      <c r="FE417" s="7"/>
      <c r="FF417" s="7"/>
      <c r="FG417" s="7"/>
      <c r="FH417" s="7"/>
      <c r="FI417" s="7"/>
      <c r="FJ417" s="7"/>
      <c r="FK417" s="7"/>
      <c r="FL417" s="7"/>
      <c r="FM417" s="7"/>
      <c r="FN417" s="7"/>
      <c r="FO417" s="7"/>
      <c r="FP417" s="7"/>
      <c r="FQ417" s="7"/>
      <c r="FR417" s="7"/>
      <c r="FS417" s="7"/>
      <c r="FT417" s="7"/>
      <c r="FU417" s="7"/>
      <c r="FV417" s="7"/>
      <c r="FW417" s="7"/>
      <c r="FX417" s="7"/>
      <c r="FY417" s="7"/>
      <c r="FZ417" s="7"/>
      <c r="GA417" s="7"/>
      <c r="GB417" s="7"/>
      <c r="GC417" s="7"/>
      <c r="GD417" s="7"/>
      <c r="GE417" s="7"/>
      <c r="GF417" s="7"/>
      <c r="GG417" s="7"/>
      <c r="GH417" s="7"/>
      <c r="GI417" s="7"/>
      <c r="GJ417" s="7"/>
      <c r="GK417" s="7"/>
      <c r="GL417" s="7"/>
      <c r="GM417" s="7"/>
      <c r="GN417" s="7"/>
      <c r="GO417" s="7"/>
      <c r="GP417" s="7"/>
      <c r="GQ417" s="7"/>
      <c r="GR417" s="7"/>
      <c r="GS417" s="7"/>
      <c r="GT417" s="7"/>
      <c r="GU417" s="7"/>
      <c r="GV417" s="7"/>
      <c r="GW417" s="7"/>
      <c r="GX417" s="7"/>
      <c r="GY417" s="7"/>
      <c r="GZ417" s="7"/>
      <c r="HA417" s="7"/>
      <c r="HB417" s="7"/>
      <c r="HC417" s="7"/>
      <c r="HD417" s="7"/>
      <c r="HE417" s="7"/>
      <c r="HF417" s="7"/>
      <c r="HG417" s="104"/>
    </row>
    <row r="418" spans="1:215" s="6" customFormat="1" ht="66.75" customHeight="1" x14ac:dyDescent="0.2">
      <c r="A418" s="169"/>
      <c r="B418" s="213"/>
      <c r="C418" s="137"/>
      <c r="D418" s="9" t="s">
        <v>2</v>
      </c>
      <c r="E418" s="11">
        <f>E388+E398</f>
        <v>0</v>
      </c>
      <c r="F418" s="11">
        <f>G418+H418+I418+J418+K418</f>
        <v>0</v>
      </c>
      <c r="G418" s="11">
        <f>G388+G398</f>
        <v>0</v>
      </c>
      <c r="H418" s="11">
        <f t="shared" ref="H418:K418" si="310">H388+H398</f>
        <v>0</v>
      </c>
      <c r="I418" s="11">
        <f t="shared" si="310"/>
        <v>0</v>
      </c>
      <c r="J418" s="11">
        <f t="shared" si="310"/>
        <v>0</v>
      </c>
      <c r="K418" s="11">
        <f t="shared" si="310"/>
        <v>0</v>
      </c>
      <c r="L418" s="133"/>
      <c r="M418" s="1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  <c r="DH418" s="7"/>
      <c r="DI418" s="7"/>
      <c r="DJ418" s="7"/>
      <c r="DK418" s="7"/>
      <c r="DL418" s="7"/>
      <c r="DM418" s="7"/>
      <c r="DN418" s="7"/>
      <c r="DO418" s="7"/>
      <c r="DP418" s="7"/>
      <c r="DQ418" s="7"/>
      <c r="DR418" s="7"/>
      <c r="DS418" s="7"/>
      <c r="DT418" s="7"/>
      <c r="DU418" s="7"/>
      <c r="DV418" s="7"/>
      <c r="DW418" s="7"/>
      <c r="DX418" s="7"/>
      <c r="DY418" s="7"/>
      <c r="DZ418" s="7"/>
      <c r="EA418" s="7"/>
      <c r="EB418" s="7"/>
      <c r="EC418" s="7"/>
      <c r="ED418" s="7"/>
      <c r="EE418" s="7"/>
      <c r="EF418" s="7"/>
      <c r="EG418" s="7"/>
      <c r="EH418" s="7"/>
      <c r="EI418" s="7"/>
      <c r="EJ418" s="7"/>
      <c r="EK418" s="7"/>
      <c r="EL418" s="7"/>
      <c r="EM418" s="7"/>
      <c r="EN418" s="7"/>
      <c r="EO418" s="7"/>
      <c r="EP418" s="7"/>
      <c r="EQ418" s="7"/>
      <c r="ER418" s="7"/>
      <c r="ES418" s="7"/>
      <c r="ET418" s="7"/>
      <c r="EU418" s="7"/>
      <c r="EV418" s="7"/>
      <c r="EW418" s="7"/>
      <c r="EX418" s="7"/>
      <c r="EY418" s="7"/>
      <c r="EZ418" s="7"/>
      <c r="FA418" s="7"/>
      <c r="FB418" s="7"/>
      <c r="FC418" s="7"/>
      <c r="FD418" s="7"/>
      <c r="FE418" s="7"/>
      <c r="FF418" s="7"/>
      <c r="FG418" s="7"/>
      <c r="FH418" s="7"/>
      <c r="FI418" s="7"/>
      <c r="FJ418" s="7"/>
      <c r="FK418" s="7"/>
      <c r="FL418" s="7"/>
      <c r="FM418" s="7"/>
      <c r="FN418" s="7"/>
      <c r="FO418" s="7"/>
      <c r="FP418" s="7"/>
      <c r="FQ418" s="7"/>
      <c r="FR418" s="7"/>
      <c r="FS418" s="7"/>
      <c r="FT418" s="7"/>
      <c r="FU418" s="7"/>
      <c r="FV418" s="7"/>
      <c r="FW418" s="7"/>
      <c r="FX418" s="7"/>
      <c r="FY418" s="7"/>
      <c r="FZ418" s="7"/>
      <c r="GA418" s="7"/>
      <c r="GB418" s="7"/>
      <c r="GC418" s="7"/>
      <c r="GD418" s="7"/>
      <c r="GE418" s="7"/>
      <c r="GF418" s="7"/>
      <c r="GG418" s="7"/>
      <c r="GH418" s="7"/>
      <c r="GI418" s="7"/>
      <c r="GJ418" s="7"/>
      <c r="GK418" s="7"/>
      <c r="GL418" s="7"/>
      <c r="GM418" s="7"/>
      <c r="GN418" s="7"/>
      <c r="GO418" s="7"/>
      <c r="GP418" s="7"/>
      <c r="GQ418" s="7"/>
      <c r="GR418" s="7"/>
      <c r="GS418" s="7"/>
      <c r="GT418" s="7"/>
      <c r="GU418" s="7"/>
      <c r="GV418" s="7"/>
      <c r="GW418" s="7"/>
      <c r="GX418" s="7"/>
      <c r="GY418" s="7"/>
      <c r="GZ418" s="7"/>
      <c r="HA418" s="7"/>
      <c r="HB418" s="7"/>
      <c r="HC418" s="7"/>
      <c r="HD418" s="7"/>
      <c r="HE418" s="7"/>
      <c r="HF418" s="7"/>
      <c r="HG418" s="104"/>
    </row>
    <row r="419" spans="1:215" s="6" customFormat="1" ht="80.25" customHeight="1" x14ac:dyDescent="0.2">
      <c r="A419" s="169"/>
      <c r="B419" s="213"/>
      <c r="C419" s="137"/>
      <c r="D419" s="9" t="s">
        <v>27</v>
      </c>
      <c r="E419" s="11">
        <f>E389+E399</f>
        <v>4330</v>
      </c>
      <c r="F419" s="11">
        <f>G419+H419+I419+J419+K419</f>
        <v>7950</v>
      </c>
      <c r="G419" s="11">
        <f>G389+G399</f>
        <v>0</v>
      </c>
      <c r="H419" s="11">
        <f t="shared" ref="H419:K419" si="311">H389+H399</f>
        <v>1500</v>
      </c>
      <c r="I419" s="11">
        <f t="shared" si="311"/>
        <v>1750</v>
      </c>
      <c r="J419" s="11">
        <f t="shared" si="311"/>
        <v>2350</v>
      </c>
      <c r="K419" s="11">
        <f t="shared" si="311"/>
        <v>2350</v>
      </c>
      <c r="L419" s="133"/>
      <c r="M419" s="1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  <c r="DH419" s="7"/>
      <c r="DI419" s="7"/>
      <c r="DJ419" s="7"/>
      <c r="DK419" s="7"/>
      <c r="DL419" s="7"/>
      <c r="DM419" s="7"/>
      <c r="DN419" s="7"/>
      <c r="DO419" s="7"/>
      <c r="DP419" s="7"/>
      <c r="DQ419" s="7"/>
      <c r="DR419" s="7"/>
      <c r="DS419" s="7"/>
      <c r="DT419" s="7"/>
      <c r="DU419" s="7"/>
      <c r="DV419" s="7"/>
      <c r="DW419" s="7"/>
      <c r="DX419" s="7"/>
      <c r="DY419" s="7"/>
      <c r="DZ419" s="7"/>
      <c r="EA419" s="7"/>
      <c r="EB419" s="7"/>
      <c r="EC419" s="7"/>
      <c r="ED419" s="7"/>
      <c r="EE419" s="7"/>
      <c r="EF419" s="7"/>
      <c r="EG419" s="7"/>
      <c r="EH419" s="7"/>
      <c r="EI419" s="7"/>
      <c r="EJ419" s="7"/>
      <c r="EK419" s="7"/>
      <c r="EL419" s="7"/>
      <c r="EM419" s="7"/>
      <c r="EN419" s="7"/>
      <c r="EO419" s="7"/>
      <c r="EP419" s="7"/>
      <c r="EQ419" s="7"/>
      <c r="ER419" s="7"/>
      <c r="ES419" s="7"/>
      <c r="ET419" s="7"/>
      <c r="EU419" s="7"/>
      <c r="EV419" s="7"/>
      <c r="EW419" s="7"/>
      <c r="EX419" s="7"/>
      <c r="EY419" s="7"/>
      <c r="EZ419" s="7"/>
      <c r="FA419" s="7"/>
      <c r="FB419" s="7"/>
      <c r="FC419" s="7"/>
      <c r="FD419" s="7"/>
      <c r="FE419" s="7"/>
      <c r="FF419" s="7"/>
      <c r="FG419" s="7"/>
      <c r="FH419" s="7"/>
      <c r="FI419" s="7"/>
      <c r="FJ419" s="7"/>
      <c r="FK419" s="7"/>
      <c r="FL419" s="7"/>
      <c r="FM419" s="7"/>
      <c r="FN419" s="7"/>
      <c r="FO419" s="7"/>
      <c r="FP419" s="7"/>
      <c r="FQ419" s="7"/>
      <c r="FR419" s="7"/>
      <c r="FS419" s="7"/>
      <c r="FT419" s="7"/>
      <c r="FU419" s="7"/>
      <c r="FV419" s="7"/>
      <c r="FW419" s="7"/>
      <c r="FX419" s="7"/>
      <c r="FY419" s="7"/>
      <c r="FZ419" s="7"/>
      <c r="GA419" s="7"/>
      <c r="GB419" s="7"/>
      <c r="GC419" s="7"/>
      <c r="GD419" s="7"/>
      <c r="GE419" s="7"/>
      <c r="GF419" s="7"/>
      <c r="GG419" s="7"/>
      <c r="GH419" s="7"/>
      <c r="GI419" s="7"/>
      <c r="GJ419" s="7"/>
      <c r="GK419" s="7"/>
      <c r="GL419" s="7"/>
      <c r="GM419" s="7"/>
      <c r="GN419" s="7"/>
      <c r="GO419" s="7"/>
      <c r="GP419" s="7"/>
      <c r="GQ419" s="7"/>
      <c r="GR419" s="7"/>
      <c r="GS419" s="7"/>
      <c r="GT419" s="7"/>
      <c r="GU419" s="7"/>
      <c r="GV419" s="7"/>
      <c r="GW419" s="7"/>
      <c r="GX419" s="7"/>
      <c r="GY419" s="7"/>
      <c r="GZ419" s="7"/>
      <c r="HA419" s="7"/>
      <c r="HB419" s="7"/>
      <c r="HC419" s="7"/>
      <c r="HD419" s="7"/>
      <c r="HE419" s="7"/>
      <c r="HF419" s="7"/>
      <c r="HG419" s="104"/>
    </row>
    <row r="420" spans="1:215" s="6" customFormat="1" ht="30" x14ac:dyDescent="0.2">
      <c r="A420" s="170"/>
      <c r="B420" s="214"/>
      <c r="C420" s="137"/>
      <c r="D420" s="9" t="s">
        <v>0</v>
      </c>
      <c r="E420" s="11">
        <f>E390+E400</f>
        <v>0</v>
      </c>
      <c r="F420" s="11">
        <f>G420+H420+I420+J420+K420</f>
        <v>0</v>
      </c>
      <c r="G420" s="11">
        <f>G390+G400</f>
        <v>0</v>
      </c>
      <c r="H420" s="11">
        <f t="shared" ref="H420:K420" si="312">H390+H400</f>
        <v>0</v>
      </c>
      <c r="I420" s="11">
        <f t="shared" si="312"/>
        <v>0</v>
      </c>
      <c r="J420" s="11">
        <f t="shared" si="312"/>
        <v>0</v>
      </c>
      <c r="K420" s="11">
        <f t="shared" si="312"/>
        <v>0</v>
      </c>
      <c r="L420" s="134"/>
      <c r="M420" s="134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  <c r="DH420" s="7"/>
      <c r="DI420" s="7"/>
      <c r="DJ420" s="7"/>
      <c r="DK420" s="7"/>
      <c r="DL420" s="7"/>
      <c r="DM420" s="7"/>
      <c r="DN420" s="7"/>
      <c r="DO420" s="7"/>
      <c r="DP420" s="7"/>
      <c r="DQ420" s="7"/>
      <c r="DR420" s="7"/>
      <c r="DS420" s="7"/>
      <c r="DT420" s="7"/>
      <c r="DU420" s="7"/>
      <c r="DV420" s="7"/>
      <c r="DW420" s="7"/>
      <c r="DX420" s="7"/>
      <c r="DY420" s="7"/>
      <c r="DZ420" s="7"/>
      <c r="EA420" s="7"/>
      <c r="EB420" s="7"/>
      <c r="EC420" s="7"/>
      <c r="ED420" s="7"/>
      <c r="EE420" s="7"/>
      <c r="EF420" s="7"/>
      <c r="EG420" s="7"/>
      <c r="EH420" s="7"/>
      <c r="EI420" s="7"/>
      <c r="EJ420" s="7"/>
      <c r="EK420" s="7"/>
      <c r="EL420" s="7"/>
      <c r="EM420" s="7"/>
      <c r="EN420" s="7"/>
      <c r="EO420" s="7"/>
      <c r="EP420" s="7"/>
      <c r="EQ420" s="7"/>
      <c r="ER420" s="7"/>
      <c r="ES420" s="7"/>
      <c r="ET420" s="7"/>
      <c r="EU420" s="7"/>
      <c r="EV420" s="7"/>
      <c r="EW420" s="7"/>
      <c r="EX420" s="7"/>
      <c r="EY420" s="7"/>
      <c r="EZ420" s="7"/>
      <c r="FA420" s="7"/>
      <c r="FB420" s="7"/>
      <c r="FC420" s="7"/>
      <c r="FD420" s="7"/>
      <c r="FE420" s="7"/>
      <c r="FF420" s="7"/>
      <c r="FG420" s="7"/>
      <c r="FH420" s="7"/>
      <c r="FI420" s="7"/>
      <c r="FJ420" s="7"/>
      <c r="FK420" s="7"/>
      <c r="FL420" s="7"/>
      <c r="FM420" s="7"/>
      <c r="FN420" s="7"/>
      <c r="FO420" s="7"/>
      <c r="FP420" s="7"/>
      <c r="FQ420" s="7"/>
      <c r="FR420" s="7"/>
      <c r="FS420" s="7"/>
      <c r="FT420" s="7"/>
      <c r="FU420" s="7"/>
      <c r="FV420" s="7"/>
      <c r="FW420" s="7"/>
      <c r="FX420" s="7"/>
      <c r="FY420" s="7"/>
      <c r="FZ420" s="7"/>
      <c r="GA420" s="7"/>
      <c r="GB420" s="7"/>
      <c r="GC420" s="7"/>
      <c r="GD420" s="7"/>
      <c r="GE420" s="7"/>
      <c r="GF420" s="7"/>
      <c r="GG420" s="7"/>
      <c r="GH420" s="7"/>
      <c r="GI420" s="7"/>
      <c r="GJ420" s="7"/>
      <c r="GK420" s="7"/>
      <c r="GL420" s="7"/>
      <c r="GM420" s="7"/>
      <c r="GN420" s="7"/>
      <c r="GO420" s="7"/>
      <c r="GP420" s="7"/>
      <c r="GQ420" s="7"/>
      <c r="GR420" s="7"/>
      <c r="GS420" s="7"/>
      <c r="GT420" s="7"/>
      <c r="GU420" s="7"/>
      <c r="GV420" s="7"/>
      <c r="GW420" s="7"/>
      <c r="GX420" s="7"/>
      <c r="GY420" s="7"/>
      <c r="GZ420" s="7"/>
      <c r="HA420" s="7"/>
      <c r="HB420" s="7"/>
      <c r="HC420" s="7"/>
      <c r="HD420" s="7"/>
      <c r="HE420" s="7"/>
      <c r="HF420" s="7"/>
      <c r="HG420" s="104"/>
    </row>
    <row r="421" spans="1:215" s="6" customFormat="1" ht="29.25" customHeight="1" x14ac:dyDescent="0.2">
      <c r="A421" s="215" t="s">
        <v>128</v>
      </c>
      <c r="B421" s="216"/>
      <c r="C421" s="216"/>
      <c r="D421" s="216"/>
      <c r="E421" s="216"/>
      <c r="F421" s="216"/>
      <c r="G421" s="216"/>
      <c r="H421" s="216"/>
      <c r="I421" s="216"/>
      <c r="J421" s="216"/>
      <c r="K421" s="216"/>
      <c r="L421" s="216"/>
      <c r="M421" s="21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  <c r="DH421" s="7"/>
      <c r="DI421" s="7"/>
      <c r="DJ421" s="7"/>
      <c r="DK421" s="7"/>
      <c r="DL421" s="7"/>
      <c r="DM421" s="7"/>
      <c r="DN421" s="7"/>
      <c r="DO421" s="7"/>
      <c r="DP421" s="7"/>
      <c r="DQ421" s="7"/>
      <c r="DR421" s="7"/>
      <c r="DS421" s="7"/>
      <c r="DT421" s="7"/>
      <c r="DU421" s="7"/>
      <c r="DV421" s="7"/>
      <c r="DW421" s="7"/>
      <c r="DX421" s="7"/>
      <c r="DY421" s="7"/>
      <c r="DZ421" s="7"/>
      <c r="EA421" s="7"/>
      <c r="EB421" s="7"/>
      <c r="EC421" s="7"/>
      <c r="ED421" s="7"/>
      <c r="EE421" s="7"/>
      <c r="EF421" s="7"/>
      <c r="EG421" s="7"/>
      <c r="EH421" s="7"/>
      <c r="EI421" s="7"/>
      <c r="EJ421" s="7"/>
      <c r="EK421" s="7"/>
      <c r="EL421" s="7"/>
      <c r="EM421" s="7"/>
      <c r="EN421" s="7"/>
      <c r="EO421" s="7"/>
      <c r="EP421" s="7"/>
      <c r="EQ421" s="7"/>
      <c r="ER421" s="7"/>
      <c r="ES421" s="7"/>
      <c r="ET421" s="7"/>
      <c r="EU421" s="7"/>
      <c r="EV421" s="7"/>
      <c r="EW421" s="7"/>
      <c r="EX421" s="7"/>
      <c r="EY421" s="7"/>
      <c r="EZ421" s="7"/>
      <c r="FA421" s="7"/>
      <c r="FB421" s="7"/>
      <c r="FC421" s="7"/>
      <c r="FD421" s="7"/>
      <c r="FE421" s="7"/>
      <c r="FF421" s="7"/>
      <c r="FG421" s="7"/>
      <c r="FH421" s="7"/>
      <c r="FI421" s="7"/>
      <c r="FJ421" s="7"/>
      <c r="FK421" s="7"/>
      <c r="FL421" s="7"/>
      <c r="FM421" s="7"/>
      <c r="FN421" s="7"/>
      <c r="FO421" s="7"/>
      <c r="FP421" s="7"/>
      <c r="FQ421" s="7"/>
      <c r="FR421" s="7"/>
      <c r="FS421" s="7"/>
      <c r="FT421" s="7"/>
      <c r="FU421" s="7"/>
      <c r="FV421" s="7"/>
      <c r="FW421" s="7"/>
      <c r="FX421" s="7"/>
      <c r="FY421" s="7"/>
      <c r="FZ421" s="7"/>
      <c r="GA421" s="7"/>
      <c r="GB421" s="7"/>
      <c r="GC421" s="7"/>
      <c r="GD421" s="7"/>
      <c r="GE421" s="7"/>
      <c r="GF421" s="7"/>
      <c r="GG421" s="7"/>
      <c r="GH421" s="7"/>
      <c r="GI421" s="7"/>
      <c r="GJ421" s="7"/>
      <c r="GK421" s="7"/>
      <c r="GL421" s="7"/>
      <c r="GM421" s="7"/>
      <c r="GN421" s="7"/>
      <c r="GO421" s="7"/>
      <c r="GP421" s="7"/>
      <c r="GQ421" s="7"/>
      <c r="GR421" s="7"/>
      <c r="GS421" s="7"/>
      <c r="GT421" s="7"/>
      <c r="GU421" s="7"/>
      <c r="GV421" s="7"/>
      <c r="GW421" s="7"/>
      <c r="GX421" s="7"/>
      <c r="GY421" s="7"/>
      <c r="GZ421" s="7"/>
      <c r="HA421" s="7"/>
      <c r="HB421" s="7"/>
      <c r="HC421" s="7"/>
      <c r="HD421" s="7"/>
      <c r="HE421" s="7"/>
      <c r="HF421" s="7"/>
      <c r="HG421" s="104"/>
    </row>
    <row r="422" spans="1:215" s="6" customFormat="1" ht="18.75" customHeight="1" x14ac:dyDescent="0.2">
      <c r="A422" s="167" t="s">
        <v>26</v>
      </c>
      <c r="B422" s="123" t="s">
        <v>255</v>
      </c>
      <c r="C422" s="137" t="s">
        <v>73</v>
      </c>
      <c r="D422" s="9" t="s">
        <v>4</v>
      </c>
      <c r="E422" s="8">
        <f>E423+E424+E425+E426</f>
        <v>21188</v>
      </c>
      <c r="F422" s="8">
        <f>F423+F424+F425+F426</f>
        <v>130142.49999999999</v>
      </c>
      <c r="G422" s="8">
        <f>G423+G424+G425+G426</f>
        <v>24829.599999999999</v>
      </c>
      <c r="H422" s="8">
        <f t="shared" ref="H422:K422" si="313">H423+H424+H425+H426</f>
        <v>25881.3</v>
      </c>
      <c r="I422" s="8">
        <f t="shared" si="313"/>
        <v>26477.200000000001</v>
      </c>
      <c r="J422" s="8">
        <f t="shared" si="313"/>
        <v>26477.200000000001</v>
      </c>
      <c r="K422" s="8">
        <f t="shared" si="313"/>
        <v>26477.200000000001</v>
      </c>
      <c r="L422" s="137"/>
      <c r="M422" s="13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  <c r="DH422" s="7"/>
      <c r="DI422" s="7"/>
      <c r="DJ422" s="7"/>
      <c r="DK422" s="7"/>
      <c r="DL422" s="7"/>
      <c r="DM422" s="7"/>
      <c r="DN422" s="7"/>
      <c r="DO422" s="7"/>
      <c r="DP422" s="7"/>
      <c r="DQ422" s="7"/>
      <c r="DR422" s="7"/>
      <c r="DS422" s="7"/>
      <c r="DT422" s="7"/>
      <c r="DU422" s="7"/>
      <c r="DV422" s="7"/>
      <c r="DW422" s="7"/>
      <c r="DX422" s="7"/>
      <c r="DY422" s="7"/>
      <c r="DZ422" s="7"/>
      <c r="EA422" s="7"/>
      <c r="EB422" s="7"/>
      <c r="EC422" s="7"/>
      <c r="ED422" s="7"/>
      <c r="EE422" s="7"/>
      <c r="EF422" s="7"/>
      <c r="EG422" s="7"/>
      <c r="EH422" s="7"/>
      <c r="EI422" s="7"/>
      <c r="EJ422" s="7"/>
      <c r="EK422" s="7"/>
      <c r="EL422" s="7"/>
      <c r="EM422" s="7"/>
      <c r="EN422" s="7"/>
      <c r="EO422" s="7"/>
      <c r="EP422" s="7"/>
      <c r="EQ422" s="7"/>
      <c r="ER422" s="7"/>
      <c r="ES422" s="7"/>
      <c r="ET422" s="7"/>
      <c r="EU422" s="7"/>
      <c r="EV422" s="7"/>
      <c r="EW422" s="7"/>
      <c r="EX422" s="7"/>
      <c r="EY422" s="7"/>
      <c r="EZ422" s="7"/>
      <c r="FA422" s="7"/>
      <c r="FB422" s="7"/>
      <c r="FC422" s="7"/>
      <c r="FD422" s="7"/>
      <c r="FE422" s="7"/>
      <c r="FF422" s="7"/>
      <c r="FG422" s="7"/>
      <c r="FH422" s="7"/>
      <c r="FI422" s="7"/>
      <c r="FJ422" s="7"/>
      <c r="FK422" s="7"/>
      <c r="FL422" s="7"/>
      <c r="FM422" s="7"/>
      <c r="FN422" s="7"/>
      <c r="FO422" s="7"/>
      <c r="FP422" s="7"/>
      <c r="FQ422" s="7"/>
      <c r="FR422" s="7"/>
      <c r="FS422" s="7"/>
      <c r="FT422" s="7"/>
      <c r="FU422" s="7"/>
      <c r="FV422" s="7"/>
      <c r="FW422" s="7"/>
      <c r="FX422" s="7"/>
      <c r="FY422" s="7"/>
      <c r="FZ422" s="7"/>
      <c r="GA422" s="7"/>
      <c r="GB422" s="7"/>
      <c r="GC422" s="7"/>
      <c r="GD422" s="7"/>
      <c r="GE422" s="7"/>
      <c r="GF422" s="7"/>
      <c r="GG422" s="7"/>
      <c r="GH422" s="7"/>
      <c r="GI422" s="7"/>
      <c r="GJ422" s="7"/>
      <c r="GK422" s="7"/>
      <c r="GL422" s="7"/>
      <c r="GM422" s="7"/>
      <c r="GN422" s="7"/>
      <c r="GO422" s="7"/>
      <c r="GP422" s="7"/>
      <c r="GQ422" s="7"/>
      <c r="GR422" s="7"/>
      <c r="GS422" s="7"/>
      <c r="GT422" s="7"/>
      <c r="GU422" s="7"/>
      <c r="GV422" s="7"/>
      <c r="GW422" s="7"/>
      <c r="GX422" s="7"/>
      <c r="GY422" s="7"/>
      <c r="GZ422" s="7"/>
      <c r="HA422" s="7"/>
      <c r="HB422" s="7"/>
      <c r="HC422" s="7"/>
      <c r="HD422" s="7"/>
      <c r="HE422" s="7"/>
      <c r="HF422" s="7"/>
      <c r="HG422" s="104"/>
    </row>
    <row r="423" spans="1:215" s="6" customFormat="1" ht="48" customHeight="1" x14ac:dyDescent="0.2">
      <c r="A423" s="167"/>
      <c r="B423" s="124"/>
      <c r="C423" s="137"/>
      <c r="D423" s="9" t="s">
        <v>3</v>
      </c>
      <c r="E423" s="8">
        <f>E428+E433+E438</f>
        <v>0</v>
      </c>
      <c r="F423" s="8">
        <f>G423+H423+I423+J423+K423</f>
        <v>0</v>
      </c>
      <c r="G423" s="8">
        <f>G428+G433+G438</f>
        <v>0</v>
      </c>
      <c r="H423" s="8">
        <f t="shared" ref="H423:K423" si="314">H428+H433+H438</f>
        <v>0</v>
      </c>
      <c r="I423" s="8">
        <f t="shared" si="314"/>
        <v>0</v>
      </c>
      <c r="J423" s="8">
        <f t="shared" si="314"/>
        <v>0</v>
      </c>
      <c r="K423" s="8">
        <f t="shared" si="314"/>
        <v>0</v>
      </c>
      <c r="L423" s="137"/>
      <c r="M423" s="13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  <c r="DH423" s="7"/>
      <c r="DI423" s="7"/>
      <c r="DJ423" s="7"/>
      <c r="DK423" s="7"/>
      <c r="DL423" s="7"/>
      <c r="DM423" s="7"/>
      <c r="DN423" s="7"/>
      <c r="DO423" s="7"/>
      <c r="DP423" s="7"/>
      <c r="DQ423" s="7"/>
      <c r="DR423" s="7"/>
      <c r="DS423" s="7"/>
      <c r="DT423" s="7"/>
      <c r="DU423" s="7"/>
      <c r="DV423" s="7"/>
      <c r="DW423" s="7"/>
      <c r="DX423" s="7"/>
      <c r="DY423" s="7"/>
      <c r="DZ423" s="7"/>
      <c r="EA423" s="7"/>
      <c r="EB423" s="7"/>
      <c r="EC423" s="7"/>
      <c r="ED423" s="7"/>
      <c r="EE423" s="7"/>
      <c r="EF423" s="7"/>
      <c r="EG423" s="7"/>
      <c r="EH423" s="7"/>
      <c r="EI423" s="7"/>
      <c r="EJ423" s="7"/>
      <c r="EK423" s="7"/>
      <c r="EL423" s="7"/>
      <c r="EM423" s="7"/>
      <c r="EN423" s="7"/>
      <c r="EO423" s="7"/>
      <c r="EP423" s="7"/>
      <c r="EQ423" s="7"/>
      <c r="ER423" s="7"/>
      <c r="ES423" s="7"/>
      <c r="ET423" s="7"/>
      <c r="EU423" s="7"/>
      <c r="EV423" s="7"/>
      <c r="EW423" s="7"/>
      <c r="EX423" s="7"/>
      <c r="EY423" s="7"/>
      <c r="EZ423" s="7"/>
      <c r="FA423" s="7"/>
      <c r="FB423" s="7"/>
      <c r="FC423" s="7"/>
      <c r="FD423" s="7"/>
      <c r="FE423" s="7"/>
      <c r="FF423" s="7"/>
      <c r="FG423" s="7"/>
      <c r="FH423" s="7"/>
      <c r="FI423" s="7"/>
      <c r="FJ423" s="7"/>
      <c r="FK423" s="7"/>
      <c r="FL423" s="7"/>
      <c r="FM423" s="7"/>
      <c r="FN423" s="7"/>
      <c r="FO423" s="7"/>
      <c r="FP423" s="7"/>
      <c r="FQ423" s="7"/>
      <c r="FR423" s="7"/>
      <c r="FS423" s="7"/>
      <c r="FT423" s="7"/>
      <c r="FU423" s="7"/>
      <c r="FV423" s="7"/>
      <c r="FW423" s="7"/>
      <c r="FX423" s="7"/>
      <c r="FY423" s="7"/>
      <c r="FZ423" s="7"/>
      <c r="GA423" s="7"/>
      <c r="GB423" s="7"/>
      <c r="GC423" s="7"/>
      <c r="GD423" s="7"/>
      <c r="GE423" s="7"/>
      <c r="GF423" s="7"/>
      <c r="GG423" s="7"/>
      <c r="GH423" s="7"/>
      <c r="GI423" s="7"/>
      <c r="GJ423" s="7"/>
      <c r="GK423" s="7"/>
      <c r="GL423" s="7"/>
      <c r="GM423" s="7"/>
      <c r="GN423" s="7"/>
      <c r="GO423" s="7"/>
      <c r="GP423" s="7"/>
      <c r="GQ423" s="7"/>
      <c r="GR423" s="7"/>
      <c r="GS423" s="7"/>
      <c r="GT423" s="7"/>
      <c r="GU423" s="7"/>
      <c r="GV423" s="7"/>
      <c r="GW423" s="7"/>
      <c r="GX423" s="7"/>
      <c r="GY423" s="7"/>
      <c r="GZ423" s="7"/>
      <c r="HA423" s="7"/>
      <c r="HB423" s="7"/>
      <c r="HC423" s="7"/>
      <c r="HD423" s="7"/>
      <c r="HE423" s="7"/>
      <c r="HF423" s="7"/>
      <c r="HG423" s="104"/>
    </row>
    <row r="424" spans="1:215" s="6" customFormat="1" ht="60.75" customHeight="1" x14ac:dyDescent="0.2">
      <c r="A424" s="167"/>
      <c r="B424" s="124"/>
      <c r="C424" s="137"/>
      <c r="D424" s="9" t="s">
        <v>2</v>
      </c>
      <c r="E424" s="8">
        <f>E429+E434+E439</f>
        <v>0</v>
      </c>
      <c r="F424" s="8">
        <f>G424+H424+I424+J424+K424</f>
        <v>0</v>
      </c>
      <c r="G424" s="8">
        <f>G429+G434+G439</f>
        <v>0</v>
      </c>
      <c r="H424" s="8">
        <f t="shared" ref="H424:K424" si="315">H429+H434+H439</f>
        <v>0</v>
      </c>
      <c r="I424" s="8">
        <f t="shared" si="315"/>
        <v>0</v>
      </c>
      <c r="J424" s="8">
        <f t="shared" si="315"/>
        <v>0</v>
      </c>
      <c r="K424" s="8">
        <f t="shared" si="315"/>
        <v>0</v>
      </c>
      <c r="L424" s="137"/>
      <c r="M424" s="13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  <c r="CU424" s="7"/>
      <c r="CV424" s="7"/>
      <c r="CW424" s="7"/>
      <c r="CX424" s="7"/>
      <c r="CY424" s="7"/>
      <c r="CZ424" s="7"/>
      <c r="DA424" s="7"/>
      <c r="DB424" s="7"/>
      <c r="DC424" s="7"/>
      <c r="DD424" s="7"/>
      <c r="DE424" s="7"/>
      <c r="DF424" s="7"/>
      <c r="DG424" s="7"/>
      <c r="DH424" s="7"/>
      <c r="DI424" s="7"/>
      <c r="DJ424" s="7"/>
      <c r="DK424" s="7"/>
      <c r="DL424" s="7"/>
      <c r="DM424" s="7"/>
      <c r="DN424" s="7"/>
      <c r="DO424" s="7"/>
      <c r="DP424" s="7"/>
      <c r="DQ424" s="7"/>
      <c r="DR424" s="7"/>
      <c r="DS424" s="7"/>
      <c r="DT424" s="7"/>
      <c r="DU424" s="7"/>
      <c r="DV424" s="7"/>
      <c r="DW424" s="7"/>
      <c r="DX424" s="7"/>
      <c r="DY424" s="7"/>
      <c r="DZ424" s="7"/>
      <c r="EA424" s="7"/>
      <c r="EB424" s="7"/>
      <c r="EC424" s="7"/>
      <c r="ED424" s="7"/>
      <c r="EE424" s="7"/>
      <c r="EF424" s="7"/>
      <c r="EG424" s="7"/>
      <c r="EH424" s="7"/>
      <c r="EI424" s="7"/>
      <c r="EJ424" s="7"/>
      <c r="EK424" s="7"/>
      <c r="EL424" s="7"/>
      <c r="EM424" s="7"/>
      <c r="EN424" s="7"/>
      <c r="EO424" s="7"/>
      <c r="EP424" s="7"/>
      <c r="EQ424" s="7"/>
      <c r="ER424" s="7"/>
      <c r="ES424" s="7"/>
      <c r="ET424" s="7"/>
      <c r="EU424" s="7"/>
      <c r="EV424" s="7"/>
      <c r="EW424" s="7"/>
      <c r="EX424" s="7"/>
      <c r="EY424" s="7"/>
      <c r="EZ424" s="7"/>
      <c r="FA424" s="7"/>
      <c r="FB424" s="7"/>
      <c r="FC424" s="7"/>
      <c r="FD424" s="7"/>
      <c r="FE424" s="7"/>
      <c r="FF424" s="7"/>
      <c r="FG424" s="7"/>
      <c r="FH424" s="7"/>
      <c r="FI424" s="7"/>
      <c r="FJ424" s="7"/>
      <c r="FK424" s="7"/>
      <c r="FL424" s="7"/>
      <c r="FM424" s="7"/>
      <c r="FN424" s="7"/>
      <c r="FO424" s="7"/>
      <c r="FP424" s="7"/>
      <c r="FQ424" s="7"/>
      <c r="FR424" s="7"/>
      <c r="FS424" s="7"/>
      <c r="FT424" s="7"/>
      <c r="FU424" s="7"/>
      <c r="FV424" s="7"/>
      <c r="FW424" s="7"/>
      <c r="FX424" s="7"/>
      <c r="FY424" s="7"/>
      <c r="FZ424" s="7"/>
      <c r="GA424" s="7"/>
      <c r="GB424" s="7"/>
      <c r="GC424" s="7"/>
      <c r="GD424" s="7"/>
      <c r="GE424" s="7"/>
      <c r="GF424" s="7"/>
      <c r="GG424" s="7"/>
      <c r="GH424" s="7"/>
      <c r="GI424" s="7"/>
      <c r="GJ424" s="7"/>
      <c r="GK424" s="7"/>
      <c r="GL424" s="7"/>
      <c r="GM424" s="7"/>
      <c r="GN424" s="7"/>
      <c r="GO424" s="7"/>
      <c r="GP424" s="7"/>
      <c r="GQ424" s="7"/>
      <c r="GR424" s="7"/>
      <c r="GS424" s="7"/>
      <c r="GT424" s="7"/>
      <c r="GU424" s="7"/>
      <c r="GV424" s="7"/>
      <c r="GW424" s="7"/>
      <c r="GX424" s="7"/>
      <c r="GY424" s="7"/>
      <c r="GZ424" s="7"/>
      <c r="HA424" s="7"/>
      <c r="HB424" s="7"/>
      <c r="HC424" s="7"/>
      <c r="HD424" s="7"/>
      <c r="HE424" s="7"/>
      <c r="HF424" s="7"/>
      <c r="HG424" s="104"/>
    </row>
    <row r="425" spans="1:215" s="6" customFormat="1" ht="78.75" customHeight="1" x14ac:dyDescent="0.2">
      <c r="A425" s="167"/>
      <c r="B425" s="124"/>
      <c r="C425" s="137"/>
      <c r="D425" s="9" t="s">
        <v>1</v>
      </c>
      <c r="E425" s="8">
        <f>E430+E435+E440</f>
        <v>21188</v>
      </c>
      <c r="F425" s="8">
        <f>G425+H425+I425+J425+K425</f>
        <v>130142.49999999999</v>
      </c>
      <c r="G425" s="8">
        <f>G430+G435+G440</f>
        <v>24829.599999999999</v>
      </c>
      <c r="H425" s="8">
        <f t="shared" ref="H425:K425" si="316">H430+H435+H440</f>
        <v>25881.3</v>
      </c>
      <c r="I425" s="8">
        <f t="shared" si="316"/>
        <v>26477.200000000001</v>
      </c>
      <c r="J425" s="8">
        <f t="shared" si="316"/>
        <v>26477.200000000001</v>
      </c>
      <c r="K425" s="8">
        <f t="shared" si="316"/>
        <v>26477.200000000001</v>
      </c>
      <c r="L425" s="137"/>
      <c r="M425" s="13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  <c r="DH425" s="7"/>
      <c r="DI425" s="7"/>
      <c r="DJ425" s="7"/>
      <c r="DK425" s="7"/>
      <c r="DL425" s="7"/>
      <c r="DM425" s="7"/>
      <c r="DN425" s="7"/>
      <c r="DO425" s="7"/>
      <c r="DP425" s="7"/>
      <c r="DQ425" s="7"/>
      <c r="DR425" s="7"/>
      <c r="DS425" s="7"/>
      <c r="DT425" s="7"/>
      <c r="DU425" s="7"/>
      <c r="DV425" s="7"/>
      <c r="DW425" s="7"/>
      <c r="DX425" s="7"/>
      <c r="DY425" s="7"/>
      <c r="DZ425" s="7"/>
      <c r="EA425" s="7"/>
      <c r="EB425" s="7"/>
      <c r="EC425" s="7"/>
      <c r="ED425" s="7"/>
      <c r="EE425" s="7"/>
      <c r="EF425" s="7"/>
      <c r="EG425" s="7"/>
      <c r="EH425" s="7"/>
      <c r="EI425" s="7"/>
      <c r="EJ425" s="7"/>
      <c r="EK425" s="7"/>
      <c r="EL425" s="7"/>
      <c r="EM425" s="7"/>
      <c r="EN425" s="7"/>
      <c r="EO425" s="7"/>
      <c r="EP425" s="7"/>
      <c r="EQ425" s="7"/>
      <c r="ER425" s="7"/>
      <c r="ES425" s="7"/>
      <c r="ET425" s="7"/>
      <c r="EU425" s="7"/>
      <c r="EV425" s="7"/>
      <c r="EW425" s="7"/>
      <c r="EX425" s="7"/>
      <c r="EY425" s="7"/>
      <c r="EZ425" s="7"/>
      <c r="FA425" s="7"/>
      <c r="FB425" s="7"/>
      <c r="FC425" s="7"/>
      <c r="FD425" s="7"/>
      <c r="FE425" s="7"/>
      <c r="FF425" s="7"/>
      <c r="FG425" s="7"/>
      <c r="FH425" s="7"/>
      <c r="FI425" s="7"/>
      <c r="FJ425" s="7"/>
      <c r="FK425" s="7"/>
      <c r="FL425" s="7"/>
      <c r="FM425" s="7"/>
      <c r="FN425" s="7"/>
      <c r="FO425" s="7"/>
      <c r="FP425" s="7"/>
      <c r="FQ425" s="7"/>
      <c r="FR425" s="7"/>
      <c r="FS425" s="7"/>
      <c r="FT425" s="7"/>
      <c r="FU425" s="7"/>
      <c r="FV425" s="7"/>
      <c r="FW425" s="7"/>
      <c r="FX425" s="7"/>
      <c r="FY425" s="7"/>
      <c r="FZ425" s="7"/>
      <c r="GA425" s="7"/>
      <c r="GB425" s="7"/>
      <c r="GC425" s="7"/>
      <c r="GD425" s="7"/>
      <c r="GE425" s="7"/>
      <c r="GF425" s="7"/>
      <c r="GG425" s="7"/>
      <c r="GH425" s="7"/>
      <c r="GI425" s="7"/>
      <c r="GJ425" s="7"/>
      <c r="GK425" s="7"/>
      <c r="GL425" s="7"/>
      <c r="GM425" s="7"/>
      <c r="GN425" s="7"/>
      <c r="GO425" s="7"/>
      <c r="GP425" s="7"/>
      <c r="GQ425" s="7"/>
      <c r="GR425" s="7"/>
      <c r="GS425" s="7"/>
      <c r="GT425" s="7"/>
      <c r="GU425" s="7"/>
      <c r="GV425" s="7"/>
      <c r="GW425" s="7"/>
      <c r="GX425" s="7"/>
      <c r="GY425" s="7"/>
      <c r="GZ425" s="7"/>
      <c r="HA425" s="7"/>
      <c r="HB425" s="7"/>
      <c r="HC425" s="7"/>
      <c r="HD425" s="7"/>
      <c r="HE425" s="7"/>
      <c r="HF425" s="7"/>
      <c r="HG425" s="104"/>
    </row>
    <row r="426" spans="1:215" s="6" customFormat="1" ht="33" customHeight="1" x14ac:dyDescent="0.2">
      <c r="A426" s="167"/>
      <c r="B426" s="125"/>
      <c r="C426" s="137"/>
      <c r="D426" s="9" t="s">
        <v>0</v>
      </c>
      <c r="E426" s="8">
        <f>E431+E436+E441</f>
        <v>0</v>
      </c>
      <c r="F426" s="8">
        <f>G426+H426+I426+J426+K426</f>
        <v>0</v>
      </c>
      <c r="G426" s="8">
        <f>G431+G436+G441</f>
        <v>0</v>
      </c>
      <c r="H426" s="8">
        <f t="shared" ref="H426:K426" si="317">H431+H436+H441</f>
        <v>0</v>
      </c>
      <c r="I426" s="8">
        <f t="shared" si="317"/>
        <v>0</v>
      </c>
      <c r="J426" s="8">
        <f t="shared" si="317"/>
        <v>0</v>
      </c>
      <c r="K426" s="8">
        <f t="shared" si="317"/>
        <v>0</v>
      </c>
      <c r="L426" s="137"/>
      <c r="M426" s="13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  <c r="CU426" s="7"/>
      <c r="CV426" s="7"/>
      <c r="CW426" s="7"/>
      <c r="CX426" s="7"/>
      <c r="CY426" s="7"/>
      <c r="CZ426" s="7"/>
      <c r="DA426" s="7"/>
      <c r="DB426" s="7"/>
      <c r="DC426" s="7"/>
      <c r="DD426" s="7"/>
      <c r="DE426" s="7"/>
      <c r="DF426" s="7"/>
      <c r="DG426" s="7"/>
      <c r="DH426" s="7"/>
      <c r="DI426" s="7"/>
      <c r="DJ426" s="7"/>
      <c r="DK426" s="7"/>
      <c r="DL426" s="7"/>
      <c r="DM426" s="7"/>
      <c r="DN426" s="7"/>
      <c r="DO426" s="7"/>
      <c r="DP426" s="7"/>
      <c r="DQ426" s="7"/>
      <c r="DR426" s="7"/>
      <c r="DS426" s="7"/>
      <c r="DT426" s="7"/>
      <c r="DU426" s="7"/>
      <c r="DV426" s="7"/>
      <c r="DW426" s="7"/>
      <c r="DX426" s="7"/>
      <c r="DY426" s="7"/>
      <c r="DZ426" s="7"/>
      <c r="EA426" s="7"/>
      <c r="EB426" s="7"/>
      <c r="EC426" s="7"/>
      <c r="ED426" s="7"/>
      <c r="EE426" s="7"/>
      <c r="EF426" s="7"/>
      <c r="EG426" s="7"/>
      <c r="EH426" s="7"/>
      <c r="EI426" s="7"/>
      <c r="EJ426" s="7"/>
      <c r="EK426" s="7"/>
      <c r="EL426" s="7"/>
      <c r="EM426" s="7"/>
      <c r="EN426" s="7"/>
      <c r="EO426" s="7"/>
      <c r="EP426" s="7"/>
      <c r="EQ426" s="7"/>
      <c r="ER426" s="7"/>
      <c r="ES426" s="7"/>
      <c r="ET426" s="7"/>
      <c r="EU426" s="7"/>
      <c r="EV426" s="7"/>
      <c r="EW426" s="7"/>
      <c r="EX426" s="7"/>
      <c r="EY426" s="7"/>
      <c r="EZ426" s="7"/>
      <c r="FA426" s="7"/>
      <c r="FB426" s="7"/>
      <c r="FC426" s="7"/>
      <c r="FD426" s="7"/>
      <c r="FE426" s="7"/>
      <c r="FF426" s="7"/>
      <c r="FG426" s="7"/>
      <c r="FH426" s="7"/>
      <c r="FI426" s="7"/>
      <c r="FJ426" s="7"/>
      <c r="FK426" s="7"/>
      <c r="FL426" s="7"/>
      <c r="FM426" s="7"/>
      <c r="FN426" s="7"/>
      <c r="FO426" s="7"/>
      <c r="FP426" s="7"/>
      <c r="FQ426" s="7"/>
      <c r="FR426" s="7"/>
      <c r="FS426" s="7"/>
      <c r="FT426" s="7"/>
      <c r="FU426" s="7"/>
      <c r="FV426" s="7"/>
      <c r="FW426" s="7"/>
      <c r="FX426" s="7"/>
      <c r="FY426" s="7"/>
      <c r="FZ426" s="7"/>
      <c r="GA426" s="7"/>
      <c r="GB426" s="7"/>
      <c r="GC426" s="7"/>
      <c r="GD426" s="7"/>
      <c r="GE426" s="7"/>
      <c r="GF426" s="7"/>
      <c r="GG426" s="7"/>
      <c r="GH426" s="7"/>
      <c r="GI426" s="7"/>
      <c r="GJ426" s="7"/>
      <c r="GK426" s="7"/>
      <c r="GL426" s="7"/>
      <c r="GM426" s="7"/>
      <c r="GN426" s="7"/>
      <c r="GO426" s="7"/>
      <c r="GP426" s="7"/>
      <c r="GQ426" s="7"/>
      <c r="GR426" s="7"/>
      <c r="GS426" s="7"/>
      <c r="GT426" s="7"/>
      <c r="GU426" s="7"/>
      <c r="GV426" s="7"/>
      <c r="GW426" s="7"/>
      <c r="GX426" s="7"/>
      <c r="GY426" s="7"/>
      <c r="GZ426" s="7"/>
      <c r="HA426" s="7"/>
      <c r="HB426" s="7"/>
      <c r="HC426" s="7"/>
      <c r="HD426" s="7"/>
      <c r="HE426" s="7"/>
      <c r="HF426" s="7"/>
      <c r="HG426" s="104"/>
    </row>
    <row r="427" spans="1:215" s="6" customFormat="1" ht="24.75" customHeight="1" x14ac:dyDescent="0.2">
      <c r="A427" s="167" t="s">
        <v>25</v>
      </c>
      <c r="B427" s="176" t="s">
        <v>319</v>
      </c>
      <c r="C427" s="137" t="s">
        <v>73</v>
      </c>
      <c r="D427" s="9" t="s">
        <v>4</v>
      </c>
      <c r="E427" s="8">
        <f>E428+E429+E430+E431</f>
        <v>732</v>
      </c>
      <c r="F427" s="11">
        <f>F428+F429+F430+F431</f>
        <v>3196.4</v>
      </c>
      <c r="G427" s="11">
        <f>G428+G429+G430+G431</f>
        <v>332.3</v>
      </c>
      <c r="H427" s="11">
        <f t="shared" ref="H427" si="318">H428+H429+H430+H431</f>
        <v>317.10000000000002</v>
      </c>
      <c r="I427" s="11">
        <f t="shared" ref="I427" si="319">I428+I429+I430+I431</f>
        <v>849</v>
      </c>
      <c r="J427" s="11">
        <f t="shared" ref="J427" si="320">J428+J429+J430+J431</f>
        <v>849</v>
      </c>
      <c r="K427" s="11">
        <f t="shared" ref="K427" si="321">K428+K429+K430+K431</f>
        <v>849</v>
      </c>
      <c r="L427" s="137" t="s">
        <v>7</v>
      </c>
      <c r="M427" s="13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  <c r="CU427" s="7"/>
      <c r="CV427" s="7"/>
      <c r="CW427" s="7"/>
      <c r="CX427" s="7"/>
      <c r="CY427" s="7"/>
      <c r="CZ427" s="7"/>
      <c r="DA427" s="7"/>
      <c r="DB427" s="7"/>
      <c r="DC427" s="7"/>
      <c r="DD427" s="7"/>
      <c r="DE427" s="7"/>
      <c r="DF427" s="7"/>
      <c r="DG427" s="7"/>
      <c r="DH427" s="7"/>
      <c r="DI427" s="7"/>
      <c r="DJ427" s="7"/>
      <c r="DK427" s="7"/>
      <c r="DL427" s="7"/>
      <c r="DM427" s="7"/>
      <c r="DN427" s="7"/>
      <c r="DO427" s="7"/>
      <c r="DP427" s="7"/>
      <c r="DQ427" s="7"/>
      <c r="DR427" s="7"/>
      <c r="DS427" s="7"/>
      <c r="DT427" s="7"/>
      <c r="DU427" s="7"/>
      <c r="DV427" s="7"/>
      <c r="DW427" s="7"/>
      <c r="DX427" s="7"/>
      <c r="DY427" s="7"/>
      <c r="DZ427" s="7"/>
      <c r="EA427" s="7"/>
      <c r="EB427" s="7"/>
      <c r="EC427" s="7"/>
      <c r="ED427" s="7"/>
      <c r="EE427" s="7"/>
      <c r="EF427" s="7"/>
      <c r="EG427" s="7"/>
      <c r="EH427" s="7"/>
      <c r="EI427" s="7"/>
      <c r="EJ427" s="7"/>
      <c r="EK427" s="7"/>
      <c r="EL427" s="7"/>
      <c r="EM427" s="7"/>
      <c r="EN427" s="7"/>
      <c r="EO427" s="7"/>
      <c r="EP427" s="7"/>
      <c r="EQ427" s="7"/>
      <c r="ER427" s="7"/>
      <c r="ES427" s="7"/>
      <c r="ET427" s="7"/>
      <c r="EU427" s="7"/>
      <c r="EV427" s="7"/>
      <c r="EW427" s="7"/>
      <c r="EX427" s="7"/>
      <c r="EY427" s="7"/>
      <c r="EZ427" s="7"/>
      <c r="FA427" s="7"/>
      <c r="FB427" s="7"/>
      <c r="FC427" s="7"/>
      <c r="FD427" s="7"/>
      <c r="FE427" s="7"/>
      <c r="FF427" s="7"/>
      <c r="FG427" s="7"/>
      <c r="FH427" s="7"/>
      <c r="FI427" s="7"/>
      <c r="FJ427" s="7"/>
      <c r="FK427" s="7"/>
      <c r="FL427" s="7"/>
      <c r="FM427" s="7"/>
      <c r="FN427" s="7"/>
      <c r="FO427" s="7"/>
      <c r="FP427" s="7"/>
      <c r="FQ427" s="7"/>
      <c r="FR427" s="7"/>
      <c r="FS427" s="7"/>
      <c r="FT427" s="7"/>
      <c r="FU427" s="7"/>
      <c r="FV427" s="7"/>
      <c r="FW427" s="7"/>
      <c r="FX427" s="7"/>
      <c r="FY427" s="7"/>
      <c r="FZ427" s="7"/>
      <c r="GA427" s="7"/>
      <c r="GB427" s="7"/>
      <c r="GC427" s="7"/>
      <c r="GD427" s="7"/>
      <c r="GE427" s="7"/>
      <c r="GF427" s="7"/>
      <c r="GG427" s="7"/>
      <c r="GH427" s="7"/>
      <c r="GI427" s="7"/>
      <c r="GJ427" s="7"/>
      <c r="GK427" s="7"/>
      <c r="GL427" s="7"/>
      <c r="GM427" s="7"/>
      <c r="GN427" s="7"/>
      <c r="GO427" s="7"/>
      <c r="GP427" s="7"/>
      <c r="GQ427" s="7"/>
      <c r="GR427" s="7"/>
      <c r="GS427" s="7"/>
      <c r="GT427" s="7"/>
      <c r="GU427" s="7"/>
      <c r="GV427" s="7"/>
      <c r="GW427" s="7"/>
      <c r="GX427" s="7"/>
      <c r="GY427" s="7"/>
      <c r="GZ427" s="7"/>
      <c r="HA427" s="7"/>
      <c r="HB427" s="7"/>
      <c r="HC427" s="7"/>
      <c r="HD427" s="7"/>
      <c r="HE427" s="7"/>
      <c r="HF427" s="7"/>
      <c r="HG427" s="104"/>
    </row>
    <row r="428" spans="1:215" s="6" customFormat="1" ht="48" customHeight="1" x14ac:dyDescent="0.2">
      <c r="A428" s="167"/>
      <c r="B428" s="176"/>
      <c r="C428" s="137"/>
      <c r="D428" s="9" t="s">
        <v>3</v>
      </c>
      <c r="E428" s="8">
        <v>0</v>
      </c>
      <c r="F428" s="11">
        <f>G428+H428+I428+J428+K428</f>
        <v>0</v>
      </c>
      <c r="G428" s="11">
        <v>0</v>
      </c>
      <c r="H428" s="11">
        <v>0</v>
      </c>
      <c r="I428" s="11">
        <v>0</v>
      </c>
      <c r="J428" s="11">
        <v>0</v>
      </c>
      <c r="K428" s="11">
        <v>0</v>
      </c>
      <c r="L428" s="137"/>
      <c r="M428" s="13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  <c r="DH428" s="7"/>
      <c r="DI428" s="7"/>
      <c r="DJ428" s="7"/>
      <c r="DK428" s="7"/>
      <c r="DL428" s="7"/>
      <c r="DM428" s="7"/>
      <c r="DN428" s="7"/>
      <c r="DO428" s="7"/>
      <c r="DP428" s="7"/>
      <c r="DQ428" s="7"/>
      <c r="DR428" s="7"/>
      <c r="DS428" s="7"/>
      <c r="DT428" s="7"/>
      <c r="DU428" s="7"/>
      <c r="DV428" s="7"/>
      <c r="DW428" s="7"/>
      <c r="DX428" s="7"/>
      <c r="DY428" s="7"/>
      <c r="DZ428" s="7"/>
      <c r="EA428" s="7"/>
      <c r="EB428" s="7"/>
      <c r="EC428" s="7"/>
      <c r="ED428" s="7"/>
      <c r="EE428" s="7"/>
      <c r="EF428" s="7"/>
      <c r="EG428" s="7"/>
      <c r="EH428" s="7"/>
      <c r="EI428" s="7"/>
      <c r="EJ428" s="7"/>
      <c r="EK428" s="7"/>
      <c r="EL428" s="7"/>
      <c r="EM428" s="7"/>
      <c r="EN428" s="7"/>
      <c r="EO428" s="7"/>
      <c r="EP428" s="7"/>
      <c r="EQ428" s="7"/>
      <c r="ER428" s="7"/>
      <c r="ES428" s="7"/>
      <c r="ET428" s="7"/>
      <c r="EU428" s="7"/>
      <c r="EV428" s="7"/>
      <c r="EW428" s="7"/>
      <c r="EX428" s="7"/>
      <c r="EY428" s="7"/>
      <c r="EZ428" s="7"/>
      <c r="FA428" s="7"/>
      <c r="FB428" s="7"/>
      <c r="FC428" s="7"/>
      <c r="FD428" s="7"/>
      <c r="FE428" s="7"/>
      <c r="FF428" s="7"/>
      <c r="FG428" s="7"/>
      <c r="FH428" s="7"/>
      <c r="FI428" s="7"/>
      <c r="FJ428" s="7"/>
      <c r="FK428" s="7"/>
      <c r="FL428" s="7"/>
      <c r="FM428" s="7"/>
      <c r="FN428" s="7"/>
      <c r="FO428" s="7"/>
      <c r="FP428" s="7"/>
      <c r="FQ428" s="7"/>
      <c r="FR428" s="7"/>
      <c r="FS428" s="7"/>
      <c r="FT428" s="7"/>
      <c r="FU428" s="7"/>
      <c r="FV428" s="7"/>
      <c r="FW428" s="7"/>
      <c r="FX428" s="7"/>
      <c r="FY428" s="7"/>
      <c r="FZ428" s="7"/>
      <c r="GA428" s="7"/>
      <c r="GB428" s="7"/>
      <c r="GC428" s="7"/>
      <c r="GD428" s="7"/>
      <c r="GE428" s="7"/>
      <c r="GF428" s="7"/>
      <c r="GG428" s="7"/>
      <c r="GH428" s="7"/>
      <c r="GI428" s="7"/>
      <c r="GJ428" s="7"/>
      <c r="GK428" s="7"/>
      <c r="GL428" s="7"/>
      <c r="GM428" s="7"/>
      <c r="GN428" s="7"/>
      <c r="GO428" s="7"/>
      <c r="GP428" s="7"/>
      <c r="GQ428" s="7"/>
      <c r="GR428" s="7"/>
      <c r="GS428" s="7"/>
      <c r="GT428" s="7"/>
      <c r="GU428" s="7"/>
      <c r="GV428" s="7"/>
      <c r="GW428" s="7"/>
      <c r="GX428" s="7"/>
      <c r="GY428" s="7"/>
      <c r="GZ428" s="7"/>
      <c r="HA428" s="7"/>
      <c r="HB428" s="7"/>
      <c r="HC428" s="7"/>
      <c r="HD428" s="7"/>
      <c r="HE428" s="7"/>
      <c r="HF428" s="7"/>
      <c r="HG428" s="104"/>
    </row>
    <row r="429" spans="1:215" s="6" customFormat="1" ht="64.5" customHeight="1" x14ac:dyDescent="0.2">
      <c r="A429" s="167"/>
      <c r="B429" s="176"/>
      <c r="C429" s="137"/>
      <c r="D429" s="9" t="s">
        <v>2</v>
      </c>
      <c r="E429" s="8">
        <v>0</v>
      </c>
      <c r="F429" s="11">
        <f>G429+H429+I429+J429+K429</f>
        <v>0</v>
      </c>
      <c r="G429" s="11">
        <v>0</v>
      </c>
      <c r="H429" s="11">
        <v>0</v>
      </c>
      <c r="I429" s="11">
        <v>0</v>
      </c>
      <c r="J429" s="11">
        <v>0</v>
      </c>
      <c r="K429" s="11">
        <v>0</v>
      </c>
      <c r="L429" s="137"/>
      <c r="M429" s="13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  <c r="DH429" s="7"/>
      <c r="DI429" s="7"/>
      <c r="DJ429" s="7"/>
      <c r="DK429" s="7"/>
      <c r="DL429" s="7"/>
      <c r="DM429" s="7"/>
      <c r="DN429" s="7"/>
      <c r="DO429" s="7"/>
      <c r="DP429" s="7"/>
      <c r="DQ429" s="7"/>
      <c r="DR429" s="7"/>
      <c r="DS429" s="7"/>
      <c r="DT429" s="7"/>
      <c r="DU429" s="7"/>
      <c r="DV429" s="7"/>
      <c r="DW429" s="7"/>
      <c r="DX429" s="7"/>
      <c r="DY429" s="7"/>
      <c r="DZ429" s="7"/>
      <c r="EA429" s="7"/>
      <c r="EB429" s="7"/>
      <c r="EC429" s="7"/>
      <c r="ED429" s="7"/>
      <c r="EE429" s="7"/>
      <c r="EF429" s="7"/>
      <c r="EG429" s="7"/>
      <c r="EH429" s="7"/>
      <c r="EI429" s="7"/>
      <c r="EJ429" s="7"/>
      <c r="EK429" s="7"/>
      <c r="EL429" s="7"/>
      <c r="EM429" s="7"/>
      <c r="EN429" s="7"/>
      <c r="EO429" s="7"/>
      <c r="EP429" s="7"/>
      <c r="EQ429" s="7"/>
      <c r="ER429" s="7"/>
      <c r="ES429" s="7"/>
      <c r="ET429" s="7"/>
      <c r="EU429" s="7"/>
      <c r="EV429" s="7"/>
      <c r="EW429" s="7"/>
      <c r="EX429" s="7"/>
      <c r="EY429" s="7"/>
      <c r="EZ429" s="7"/>
      <c r="FA429" s="7"/>
      <c r="FB429" s="7"/>
      <c r="FC429" s="7"/>
      <c r="FD429" s="7"/>
      <c r="FE429" s="7"/>
      <c r="FF429" s="7"/>
      <c r="FG429" s="7"/>
      <c r="FH429" s="7"/>
      <c r="FI429" s="7"/>
      <c r="FJ429" s="7"/>
      <c r="FK429" s="7"/>
      <c r="FL429" s="7"/>
      <c r="FM429" s="7"/>
      <c r="FN429" s="7"/>
      <c r="FO429" s="7"/>
      <c r="FP429" s="7"/>
      <c r="FQ429" s="7"/>
      <c r="FR429" s="7"/>
      <c r="FS429" s="7"/>
      <c r="FT429" s="7"/>
      <c r="FU429" s="7"/>
      <c r="FV429" s="7"/>
      <c r="FW429" s="7"/>
      <c r="FX429" s="7"/>
      <c r="FY429" s="7"/>
      <c r="FZ429" s="7"/>
      <c r="GA429" s="7"/>
      <c r="GB429" s="7"/>
      <c r="GC429" s="7"/>
      <c r="GD429" s="7"/>
      <c r="GE429" s="7"/>
      <c r="GF429" s="7"/>
      <c r="GG429" s="7"/>
      <c r="GH429" s="7"/>
      <c r="GI429" s="7"/>
      <c r="GJ429" s="7"/>
      <c r="GK429" s="7"/>
      <c r="GL429" s="7"/>
      <c r="GM429" s="7"/>
      <c r="GN429" s="7"/>
      <c r="GO429" s="7"/>
      <c r="GP429" s="7"/>
      <c r="GQ429" s="7"/>
      <c r="GR429" s="7"/>
      <c r="GS429" s="7"/>
      <c r="GT429" s="7"/>
      <c r="GU429" s="7"/>
      <c r="GV429" s="7"/>
      <c r="GW429" s="7"/>
      <c r="GX429" s="7"/>
      <c r="GY429" s="7"/>
      <c r="GZ429" s="7"/>
      <c r="HA429" s="7"/>
      <c r="HB429" s="7"/>
      <c r="HC429" s="7"/>
      <c r="HD429" s="7"/>
      <c r="HE429" s="7"/>
      <c r="HF429" s="7"/>
      <c r="HG429" s="104"/>
    </row>
    <row r="430" spans="1:215" s="6" customFormat="1" ht="82.5" customHeight="1" x14ac:dyDescent="0.2">
      <c r="A430" s="167"/>
      <c r="B430" s="176"/>
      <c r="C430" s="137"/>
      <c r="D430" s="9" t="s">
        <v>1</v>
      </c>
      <c r="E430" s="8">
        <v>732</v>
      </c>
      <c r="F430" s="11">
        <f>G430+H430+I430+J430+K430</f>
        <v>3196.4</v>
      </c>
      <c r="G430" s="67">
        <v>332.3</v>
      </c>
      <c r="H430" s="67">
        <v>317.10000000000002</v>
      </c>
      <c r="I430" s="67">
        <v>849</v>
      </c>
      <c r="J430" s="67">
        <v>849</v>
      </c>
      <c r="K430" s="67">
        <v>849</v>
      </c>
      <c r="L430" s="137"/>
      <c r="M430" s="13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  <c r="CS430" s="7"/>
      <c r="CT430" s="7"/>
      <c r="CU430" s="7"/>
      <c r="CV430" s="7"/>
      <c r="CW430" s="7"/>
      <c r="CX430" s="7"/>
      <c r="CY430" s="7"/>
      <c r="CZ430" s="7"/>
      <c r="DA430" s="7"/>
      <c r="DB430" s="7"/>
      <c r="DC430" s="7"/>
      <c r="DD430" s="7"/>
      <c r="DE430" s="7"/>
      <c r="DF430" s="7"/>
      <c r="DG430" s="7"/>
      <c r="DH430" s="7"/>
      <c r="DI430" s="7"/>
      <c r="DJ430" s="7"/>
      <c r="DK430" s="7"/>
      <c r="DL430" s="7"/>
      <c r="DM430" s="7"/>
      <c r="DN430" s="7"/>
      <c r="DO430" s="7"/>
      <c r="DP430" s="7"/>
      <c r="DQ430" s="7"/>
      <c r="DR430" s="7"/>
      <c r="DS430" s="7"/>
      <c r="DT430" s="7"/>
      <c r="DU430" s="7"/>
      <c r="DV430" s="7"/>
      <c r="DW430" s="7"/>
      <c r="DX430" s="7"/>
      <c r="DY430" s="7"/>
      <c r="DZ430" s="7"/>
      <c r="EA430" s="7"/>
      <c r="EB430" s="7"/>
      <c r="EC430" s="7"/>
      <c r="ED430" s="7"/>
      <c r="EE430" s="7"/>
      <c r="EF430" s="7"/>
      <c r="EG430" s="7"/>
      <c r="EH430" s="7"/>
      <c r="EI430" s="7"/>
      <c r="EJ430" s="7"/>
      <c r="EK430" s="7"/>
      <c r="EL430" s="7"/>
      <c r="EM430" s="7"/>
      <c r="EN430" s="7"/>
      <c r="EO430" s="7"/>
      <c r="EP430" s="7"/>
      <c r="EQ430" s="7"/>
      <c r="ER430" s="7"/>
      <c r="ES430" s="7"/>
      <c r="ET430" s="7"/>
      <c r="EU430" s="7"/>
      <c r="EV430" s="7"/>
      <c r="EW430" s="7"/>
      <c r="EX430" s="7"/>
      <c r="EY430" s="7"/>
      <c r="EZ430" s="7"/>
      <c r="FA430" s="7"/>
      <c r="FB430" s="7"/>
      <c r="FC430" s="7"/>
      <c r="FD430" s="7"/>
      <c r="FE430" s="7"/>
      <c r="FF430" s="7"/>
      <c r="FG430" s="7"/>
      <c r="FH430" s="7"/>
      <c r="FI430" s="7"/>
      <c r="FJ430" s="7"/>
      <c r="FK430" s="7"/>
      <c r="FL430" s="7"/>
      <c r="FM430" s="7"/>
      <c r="FN430" s="7"/>
      <c r="FO430" s="7"/>
      <c r="FP430" s="7"/>
      <c r="FQ430" s="7"/>
      <c r="FR430" s="7"/>
      <c r="FS430" s="7"/>
      <c r="FT430" s="7"/>
      <c r="FU430" s="7"/>
      <c r="FV430" s="7"/>
      <c r="FW430" s="7"/>
      <c r="FX430" s="7"/>
      <c r="FY430" s="7"/>
      <c r="FZ430" s="7"/>
      <c r="GA430" s="7"/>
      <c r="GB430" s="7"/>
      <c r="GC430" s="7"/>
      <c r="GD430" s="7"/>
      <c r="GE430" s="7"/>
      <c r="GF430" s="7"/>
      <c r="GG430" s="7"/>
      <c r="GH430" s="7"/>
      <c r="GI430" s="7"/>
      <c r="GJ430" s="7"/>
      <c r="GK430" s="7"/>
      <c r="GL430" s="7"/>
      <c r="GM430" s="7"/>
      <c r="GN430" s="7"/>
      <c r="GO430" s="7"/>
      <c r="GP430" s="7"/>
      <c r="GQ430" s="7"/>
      <c r="GR430" s="7"/>
      <c r="GS430" s="7"/>
      <c r="GT430" s="7"/>
      <c r="GU430" s="7"/>
      <c r="GV430" s="7"/>
      <c r="GW430" s="7"/>
      <c r="GX430" s="7"/>
      <c r="GY430" s="7"/>
      <c r="GZ430" s="7"/>
      <c r="HA430" s="7"/>
      <c r="HB430" s="7"/>
      <c r="HC430" s="7"/>
      <c r="HD430" s="7"/>
      <c r="HE430" s="7"/>
      <c r="HF430" s="7"/>
      <c r="HG430" s="104"/>
    </row>
    <row r="431" spans="1:215" s="6" customFormat="1" ht="35.25" customHeight="1" x14ac:dyDescent="0.2">
      <c r="A431" s="167"/>
      <c r="B431" s="176"/>
      <c r="C431" s="137"/>
      <c r="D431" s="9" t="s">
        <v>0</v>
      </c>
      <c r="E431" s="8">
        <v>0</v>
      </c>
      <c r="F431" s="11">
        <f>G431+H431+I431+J431+K431</f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37"/>
      <c r="M431" s="13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  <c r="DH431" s="7"/>
      <c r="DI431" s="7"/>
      <c r="DJ431" s="7"/>
      <c r="DK431" s="7"/>
      <c r="DL431" s="7"/>
      <c r="DM431" s="7"/>
      <c r="DN431" s="7"/>
      <c r="DO431" s="7"/>
      <c r="DP431" s="7"/>
      <c r="DQ431" s="7"/>
      <c r="DR431" s="7"/>
      <c r="DS431" s="7"/>
      <c r="DT431" s="7"/>
      <c r="DU431" s="7"/>
      <c r="DV431" s="7"/>
      <c r="DW431" s="7"/>
      <c r="DX431" s="7"/>
      <c r="DY431" s="7"/>
      <c r="DZ431" s="7"/>
      <c r="EA431" s="7"/>
      <c r="EB431" s="7"/>
      <c r="EC431" s="7"/>
      <c r="ED431" s="7"/>
      <c r="EE431" s="7"/>
      <c r="EF431" s="7"/>
      <c r="EG431" s="7"/>
      <c r="EH431" s="7"/>
      <c r="EI431" s="7"/>
      <c r="EJ431" s="7"/>
      <c r="EK431" s="7"/>
      <c r="EL431" s="7"/>
      <c r="EM431" s="7"/>
      <c r="EN431" s="7"/>
      <c r="EO431" s="7"/>
      <c r="EP431" s="7"/>
      <c r="EQ431" s="7"/>
      <c r="ER431" s="7"/>
      <c r="ES431" s="7"/>
      <c r="ET431" s="7"/>
      <c r="EU431" s="7"/>
      <c r="EV431" s="7"/>
      <c r="EW431" s="7"/>
      <c r="EX431" s="7"/>
      <c r="EY431" s="7"/>
      <c r="EZ431" s="7"/>
      <c r="FA431" s="7"/>
      <c r="FB431" s="7"/>
      <c r="FC431" s="7"/>
      <c r="FD431" s="7"/>
      <c r="FE431" s="7"/>
      <c r="FF431" s="7"/>
      <c r="FG431" s="7"/>
      <c r="FH431" s="7"/>
      <c r="FI431" s="7"/>
      <c r="FJ431" s="7"/>
      <c r="FK431" s="7"/>
      <c r="FL431" s="7"/>
      <c r="FM431" s="7"/>
      <c r="FN431" s="7"/>
      <c r="FO431" s="7"/>
      <c r="FP431" s="7"/>
      <c r="FQ431" s="7"/>
      <c r="FR431" s="7"/>
      <c r="FS431" s="7"/>
      <c r="FT431" s="7"/>
      <c r="FU431" s="7"/>
      <c r="FV431" s="7"/>
      <c r="FW431" s="7"/>
      <c r="FX431" s="7"/>
      <c r="FY431" s="7"/>
      <c r="FZ431" s="7"/>
      <c r="GA431" s="7"/>
      <c r="GB431" s="7"/>
      <c r="GC431" s="7"/>
      <c r="GD431" s="7"/>
      <c r="GE431" s="7"/>
      <c r="GF431" s="7"/>
      <c r="GG431" s="7"/>
      <c r="GH431" s="7"/>
      <c r="GI431" s="7"/>
      <c r="GJ431" s="7"/>
      <c r="GK431" s="7"/>
      <c r="GL431" s="7"/>
      <c r="GM431" s="7"/>
      <c r="GN431" s="7"/>
      <c r="GO431" s="7"/>
      <c r="GP431" s="7"/>
      <c r="GQ431" s="7"/>
      <c r="GR431" s="7"/>
      <c r="GS431" s="7"/>
      <c r="GT431" s="7"/>
      <c r="GU431" s="7"/>
      <c r="GV431" s="7"/>
      <c r="GW431" s="7"/>
      <c r="GX431" s="7"/>
      <c r="GY431" s="7"/>
      <c r="GZ431" s="7"/>
      <c r="HA431" s="7"/>
      <c r="HB431" s="7"/>
      <c r="HC431" s="7"/>
      <c r="HD431" s="7"/>
      <c r="HE431" s="7"/>
      <c r="HF431" s="7"/>
      <c r="HG431" s="104"/>
    </row>
    <row r="432" spans="1:215" s="6" customFormat="1" ht="23.25" customHeight="1" x14ac:dyDescent="0.2">
      <c r="A432" s="167" t="s">
        <v>24</v>
      </c>
      <c r="B432" s="136" t="s">
        <v>256</v>
      </c>
      <c r="C432" s="137" t="s">
        <v>73</v>
      </c>
      <c r="D432" s="9" t="s">
        <v>4</v>
      </c>
      <c r="E432" s="11">
        <f>E433+E434+E435+E436</f>
        <v>20456</v>
      </c>
      <c r="F432" s="8">
        <f>F433+F434+F435+F436</f>
        <v>126946.09999999999</v>
      </c>
      <c r="G432" s="8">
        <f>G433+G434+G435+G436</f>
        <v>24497.3</v>
      </c>
      <c r="H432" s="8">
        <f t="shared" ref="H432:K432" si="322">H433+H434+H435+H436</f>
        <v>25564.2</v>
      </c>
      <c r="I432" s="8">
        <f t="shared" si="322"/>
        <v>25628.2</v>
      </c>
      <c r="J432" s="8">
        <f t="shared" si="322"/>
        <v>25628.2</v>
      </c>
      <c r="K432" s="8">
        <f t="shared" si="322"/>
        <v>25628.2</v>
      </c>
      <c r="L432" s="137" t="s">
        <v>7</v>
      </c>
      <c r="M432" s="137" t="s">
        <v>9</v>
      </c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  <c r="DG432" s="7"/>
      <c r="DH432" s="7"/>
      <c r="DI432" s="7"/>
      <c r="DJ432" s="7"/>
      <c r="DK432" s="7"/>
      <c r="DL432" s="7"/>
      <c r="DM432" s="7"/>
      <c r="DN432" s="7"/>
      <c r="DO432" s="7"/>
      <c r="DP432" s="7"/>
      <c r="DQ432" s="7"/>
      <c r="DR432" s="7"/>
      <c r="DS432" s="7"/>
      <c r="DT432" s="7"/>
      <c r="DU432" s="7"/>
      <c r="DV432" s="7"/>
      <c r="DW432" s="7"/>
      <c r="DX432" s="7"/>
      <c r="DY432" s="7"/>
      <c r="DZ432" s="7"/>
      <c r="EA432" s="7"/>
      <c r="EB432" s="7"/>
      <c r="EC432" s="7"/>
      <c r="ED432" s="7"/>
      <c r="EE432" s="7"/>
      <c r="EF432" s="7"/>
      <c r="EG432" s="7"/>
      <c r="EH432" s="7"/>
      <c r="EI432" s="7"/>
      <c r="EJ432" s="7"/>
      <c r="EK432" s="7"/>
      <c r="EL432" s="7"/>
      <c r="EM432" s="7"/>
      <c r="EN432" s="7"/>
      <c r="EO432" s="7"/>
      <c r="EP432" s="7"/>
      <c r="EQ432" s="7"/>
      <c r="ER432" s="7"/>
      <c r="ES432" s="7"/>
      <c r="ET432" s="7"/>
      <c r="EU432" s="7"/>
      <c r="EV432" s="7"/>
      <c r="EW432" s="7"/>
      <c r="EX432" s="7"/>
      <c r="EY432" s="7"/>
      <c r="EZ432" s="7"/>
      <c r="FA432" s="7"/>
      <c r="FB432" s="7"/>
      <c r="FC432" s="7"/>
      <c r="FD432" s="7"/>
      <c r="FE432" s="7"/>
      <c r="FF432" s="7"/>
      <c r="FG432" s="7"/>
      <c r="FH432" s="7"/>
      <c r="FI432" s="7"/>
      <c r="FJ432" s="7"/>
      <c r="FK432" s="7"/>
      <c r="FL432" s="7"/>
      <c r="FM432" s="7"/>
      <c r="FN432" s="7"/>
      <c r="FO432" s="7"/>
      <c r="FP432" s="7"/>
      <c r="FQ432" s="7"/>
      <c r="FR432" s="7"/>
      <c r="FS432" s="7"/>
      <c r="FT432" s="7"/>
      <c r="FU432" s="7"/>
      <c r="FV432" s="7"/>
      <c r="FW432" s="7"/>
      <c r="FX432" s="7"/>
      <c r="FY432" s="7"/>
      <c r="FZ432" s="7"/>
      <c r="GA432" s="7"/>
      <c r="GB432" s="7"/>
      <c r="GC432" s="7"/>
      <c r="GD432" s="7"/>
      <c r="GE432" s="7"/>
      <c r="GF432" s="7"/>
      <c r="GG432" s="7"/>
      <c r="GH432" s="7"/>
      <c r="GI432" s="7"/>
      <c r="GJ432" s="7"/>
      <c r="GK432" s="7"/>
      <c r="GL432" s="7"/>
      <c r="GM432" s="7"/>
      <c r="GN432" s="7"/>
      <c r="GO432" s="7"/>
      <c r="GP432" s="7"/>
      <c r="GQ432" s="7"/>
      <c r="GR432" s="7"/>
      <c r="GS432" s="7"/>
      <c r="GT432" s="7"/>
      <c r="GU432" s="7"/>
      <c r="GV432" s="7"/>
      <c r="GW432" s="7"/>
      <c r="GX432" s="7"/>
      <c r="GY432" s="7"/>
      <c r="GZ432" s="7"/>
      <c r="HA432" s="7"/>
      <c r="HB432" s="7"/>
      <c r="HC432" s="7"/>
      <c r="HD432" s="7"/>
      <c r="HE432" s="7"/>
      <c r="HF432" s="7"/>
      <c r="HG432" s="104"/>
    </row>
    <row r="433" spans="1:215" s="6" customFormat="1" ht="49.5" customHeight="1" x14ac:dyDescent="0.2">
      <c r="A433" s="167"/>
      <c r="B433" s="136"/>
      <c r="C433" s="137"/>
      <c r="D433" s="9" t="s">
        <v>3</v>
      </c>
      <c r="E433" s="11">
        <v>0</v>
      </c>
      <c r="F433" s="8">
        <f>G433+H433+I433+J433+K433</f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137"/>
      <c r="M433" s="13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  <c r="DH433" s="7"/>
      <c r="DI433" s="7"/>
      <c r="DJ433" s="7"/>
      <c r="DK433" s="7"/>
      <c r="DL433" s="7"/>
      <c r="DM433" s="7"/>
      <c r="DN433" s="7"/>
      <c r="DO433" s="7"/>
      <c r="DP433" s="7"/>
      <c r="DQ433" s="7"/>
      <c r="DR433" s="7"/>
      <c r="DS433" s="7"/>
      <c r="DT433" s="7"/>
      <c r="DU433" s="7"/>
      <c r="DV433" s="7"/>
      <c r="DW433" s="7"/>
      <c r="DX433" s="7"/>
      <c r="DY433" s="7"/>
      <c r="DZ433" s="7"/>
      <c r="EA433" s="7"/>
      <c r="EB433" s="7"/>
      <c r="EC433" s="7"/>
      <c r="ED433" s="7"/>
      <c r="EE433" s="7"/>
      <c r="EF433" s="7"/>
      <c r="EG433" s="7"/>
      <c r="EH433" s="7"/>
      <c r="EI433" s="7"/>
      <c r="EJ433" s="7"/>
      <c r="EK433" s="7"/>
      <c r="EL433" s="7"/>
      <c r="EM433" s="7"/>
      <c r="EN433" s="7"/>
      <c r="EO433" s="7"/>
      <c r="EP433" s="7"/>
      <c r="EQ433" s="7"/>
      <c r="ER433" s="7"/>
      <c r="ES433" s="7"/>
      <c r="ET433" s="7"/>
      <c r="EU433" s="7"/>
      <c r="EV433" s="7"/>
      <c r="EW433" s="7"/>
      <c r="EX433" s="7"/>
      <c r="EY433" s="7"/>
      <c r="EZ433" s="7"/>
      <c r="FA433" s="7"/>
      <c r="FB433" s="7"/>
      <c r="FC433" s="7"/>
      <c r="FD433" s="7"/>
      <c r="FE433" s="7"/>
      <c r="FF433" s="7"/>
      <c r="FG433" s="7"/>
      <c r="FH433" s="7"/>
      <c r="FI433" s="7"/>
      <c r="FJ433" s="7"/>
      <c r="FK433" s="7"/>
      <c r="FL433" s="7"/>
      <c r="FM433" s="7"/>
      <c r="FN433" s="7"/>
      <c r="FO433" s="7"/>
      <c r="FP433" s="7"/>
      <c r="FQ433" s="7"/>
      <c r="FR433" s="7"/>
      <c r="FS433" s="7"/>
      <c r="FT433" s="7"/>
      <c r="FU433" s="7"/>
      <c r="FV433" s="7"/>
      <c r="FW433" s="7"/>
      <c r="FX433" s="7"/>
      <c r="FY433" s="7"/>
      <c r="FZ433" s="7"/>
      <c r="GA433" s="7"/>
      <c r="GB433" s="7"/>
      <c r="GC433" s="7"/>
      <c r="GD433" s="7"/>
      <c r="GE433" s="7"/>
      <c r="GF433" s="7"/>
      <c r="GG433" s="7"/>
      <c r="GH433" s="7"/>
      <c r="GI433" s="7"/>
      <c r="GJ433" s="7"/>
      <c r="GK433" s="7"/>
      <c r="GL433" s="7"/>
      <c r="GM433" s="7"/>
      <c r="GN433" s="7"/>
      <c r="GO433" s="7"/>
      <c r="GP433" s="7"/>
      <c r="GQ433" s="7"/>
      <c r="GR433" s="7"/>
      <c r="GS433" s="7"/>
      <c r="GT433" s="7"/>
      <c r="GU433" s="7"/>
      <c r="GV433" s="7"/>
      <c r="GW433" s="7"/>
      <c r="GX433" s="7"/>
      <c r="GY433" s="7"/>
      <c r="GZ433" s="7"/>
      <c r="HA433" s="7"/>
      <c r="HB433" s="7"/>
      <c r="HC433" s="7"/>
      <c r="HD433" s="7"/>
      <c r="HE433" s="7"/>
      <c r="HF433" s="7"/>
      <c r="HG433" s="104"/>
    </row>
    <row r="434" spans="1:215" s="6" customFormat="1" ht="67.5" customHeight="1" x14ac:dyDescent="0.2">
      <c r="A434" s="167"/>
      <c r="B434" s="136"/>
      <c r="C434" s="137"/>
      <c r="D434" s="9" t="s">
        <v>2</v>
      </c>
      <c r="E434" s="11">
        <v>0</v>
      </c>
      <c r="F434" s="8">
        <f>G434+H434+I434+J434+K434</f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137"/>
      <c r="M434" s="13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  <c r="DH434" s="7"/>
      <c r="DI434" s="7"/>
      <c r="DJ434" s="7"/>
      <c r="DK434" s="7"/>
      <c r="DL434" s="7"/>
      <c r="DM434" s="7"/>
      <c r="DN434" s="7"/>
      <c r="DO434" s="7"/>
      <c r="DP434" s="7"/>
      <c r="DQ434" s="7"/>
      <c r="DR434" s="7"/>
      <c r="DS434" s="7"/>
      <c r="DT434" s="7"/>
      <c r="DU434" s="7"/>
      <c r="DV434" s="7"/>
      <c r="DW434" s="7"/>
      <c r="DX434" s="7"/>
      <c r="DY434" s="7"/>
      <c r="DZ434" s="7"/>
      <c r="EA434" s="7"/>
      <c r="EB434" s="7"/>
      <c r="EC434" s="7"/>
      <c r="ED434" s="7"/>
      <c r="EE434" s="7"/>
      <c r="EF434" s="7"/>
      <c r="EG434" s="7"/>
      <c r="EH434" s="7"/>
      <c r="EI434" s="7"/>
      <c r="EJ434" s="7"/>
      <c r="EK434" s="7"/>
      <c r="EL434" s="7"/>
      <c r="EM434" s="7"/>
      <c r="EN434" s="7"/>
      <c r="EO434" s="7"/>
      <c r="EP434" s="7"/>
      <c r="EQ434" s="7"/>
      <c r="ER434" s="7"/>
      <c r="ES434" s="7"/>
      <c r="ET434" s="7"/>
      <c r="EU434" s="7"/>
      <c r="EV434" s="7"/>
      <c r="EW434" s="7"/>
      <c r="EX434" s="7"/>
      <c r="EY434" s="7"/>
      <c r="EZ434" s="7"/>
      <c r="FA434" s="7"/>
      <c r="FB434" s="7"/>
      <c r="FC434" s="7"/>
      <c r="FD434" s="7"/>
      <c r="FE434" s="7"/>
      <c r="FF434" s="7"/>
      <c r="FG434" s="7"/>
      <c r="FH434" s="7"/>
      <c r="FI434" s="7"/>
      <c r="FJ434" s="7"/>
      <c r="FK434" s="7"/>
      <c r="FL434" s="7"/>
      <c r="FM434" s="7"/>
      <c r="FN434" s="7"/>
      <c r="FO434" s="7"/>
      <c r="FP434" s="7"/>
      <c r="FQ434" s="7"/>
      <c r="FR434" s="7"/>
      <c r="FS434" s="7"/>
      <c r="FT434" s="7"/>
      <c r="FU434" s="7"/>
      <c r="FV434" s="7"/>
      <c r="FW434" s="7"/>
      <c r="FX434" s="7"/>
      <c r="FY434" s="7"/>
      <c r="FZ434" s="7"/>
      <c r="GA434" s="7"/>
      <c r="GB434" s="7"/>
      <c r="GC434" s="7"/>
      <c r="GD434" s="7"/>
      <c r="GE434" s="7"/>
      <c r="GF434" s="7"/>
      <c r="GG434" s="7"/>
      <c r="GH434" s="7"/>
      <c r="GI434" s="7"/>
      <c r="GJ434" s="7"/>
      <c r="GK434" s="7"/>
      <c r="GL434" s="7"/>
      <c r="GM434" s="7"/>
      <c r="GN434" s="7"/>
      <c r="GO434" s="7"/>
      <c r="GP434" s="7"/>
      <c r="GQ434" s="7"/>
      <c r="GR434" s="7"/>
      <c r="GS434" s="7"/>
      <c r="GT434" s="7"/>
      <c r="GU434" s="7"/>
      <c r="GV434" s="7"/>
      <c r="GW434" s="7"/>
      <c r="GX434" s="7"/>
      <c r="GY434" s="7"/>
      <c r="GZ434" s="7"/>
      <c r="HA434" s="7"/>
      <c r="HB434" s="7"/>
      <c r="HC434" s="7"/>
      <c r="HD434" s="7"/>
      <c r="HE434" s="7"/>
      <c r="HF434" s="7"/>
      <c r="HG434" s="104"/>
    </row>
    <row r="435" spans="1:215" s="6" customFormat="1" ht="77.25" customHeight="1" x14ac:dyDescent="0.2">
      <c r="A435" s="167"/>
      <c r="B435" s="136"/>
      <c r="C435" s="137"/>
      <c r="D435" s="9" t="s">
        <v>1</v>
      </c>
      <c r="E435" s="67">
        <v>20456</v>
      </c>
      <c r="F435" s="8">
        <f>G435+H435+I435+J435+K435</f>
        <v>126946.09999999999</v>
      </c>
      <c r="G435" s="8">
        <v>24497.3</v>
      </c>
      <c r="H435" s="8">
        <v>25564.2</v>
      </c>
      <c r="I435" s="8">
        <v>25628.2</v>
      </c>
      <c r="J435" s="8">
        <v>25628.2</v>
      </c>
      <c r="K435" s="8">
        <v>25628.2</v>
      </c>
      <c r="L435" s="137"/>
      <c r="M435" s="13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  <c r="DH435" s="7"/>
      <c r="DI435" s="7"/>
      <c r="DJ435" s="7"/>
      <c r="DK435" s="7"/>
      <c r="DL435" s="7"/>
      <c r="DM435" s="7"/>
      <c r="DN435" s="7"/>
      <c r="DO435" s="7"/>
      <c r="DP435" s="7"/>
      <c r="DQ435" s="7"/>
      <c r="DR435" s="7"/>
      <c r="DS435" s="7"/>
      <c r="DT435" s="7"/>
      <c r="DU435" s="7"/>
      <c r="DV435" s="7"/>
      <c r="DW435" s="7"/>
      <c r="DX435" s="7"/>
      <c r="DY435" s="7"/>
      <c r="DZ435" s="7"/>
      <c r="EA435" s="7"/>
      <c r="EB435" s="7"/>
      <c r="EC435" s="7"/>
      <c r="ED435" s="7"/>
      <c r="EE435" s="7"/>
      <c r="EF435" s="7"/>
      <c r="EG435" s="7"/>
      <c r="EH435" s="7"/>
      <c r="EI435" s="7"/>
      <c r="EJ435" s="7"/>
      <c r="EK435" s="7"/>
      <c r="EL435" s="7"/>
      <c r="EM435" s="7"/>
      <c r="EN435" s="7"/>
      <c r="EO435" s="7"/>
      <c r="EP435" s="7"/>
      <c r="EQ435" s="7"/>
      <c r="ER435" s="7"/>
      <c r="ES435" s="7"/>
      <c r="ET435" s="7"/>
      <c r="EU435" s="7"/>
      <c r="EV435" s="7"/>
      <c r="EW435" s="7"/>
      <c r="EX435" s="7"/>
      <c r="EY435" s="7"/>
      <c r="EZ435" s="7"/>
      <c r="FA435" s="7"/>
      <c r="FB435" s="7"/>
      <c r="FC435" s="7"/>
      <c r="FD435" s="7"/>
      <c r="FE435" s="7"/>
      <c r="FF435" s="7"/>
      <c r="FG435" s="7"/>
      <c r="FH435" s="7"/>
      <c r="FI435" s="7"/>
      <c r="FJ435" s="7"/>
      <c r="FK435" s="7"/>
      <c r="FL435" s="7"/>
      <c r="FM435" s="7"/>
      <c r="FN435" s="7"/>
      <c r="FO435" s="7"/>
      <c r="FP435" s="7"/>
      <c r="FQ435" s="7"/>
      <c r="FR435" s="7"/>
      <c r="FS435" s="7"/>
      <c r="FT435" s="7"/>
      <c r="FU435" s="7"/>
      <c r="FV435" s="7"/>
      <c r="FW435" s="7"/>
      <c r="FX435" s="7"/>
      <c r="FY435" s="7"/>
      <c r="FZ435" s="7"/>
      <c r="GA435" s="7"/>
      <c r="GB435" s="7"/>
      <c r="GC435" s="7"/>
      <c r="GD435" s="7"/>
      <c r="GE435" s="7"/>
      <c r="GF435" s="7"/>
      <c r="GG435" s="7"/>
      <c r="GH435" s="7"/>
      <c r="GI435" s="7"/>
      <c r="GJ435" s="7"/>
      <c r="GK435" s="7"/>
      <c r="GL435" s="7"/>
      <c r="GM435" s="7"/>
      <c r="GN435" s="7"/>
      <c r="GO435" s="7"/>
      <c r="GP435" s="7"/>
      <c r="GQ435" s="7"/>
      <c r="GR435" s="7"/>
      <c r="GS435" s="7"/>
      <c r="GT435" s="7"/>
      <c r="GU435" s="7"/>
      <c r="GV435" s="7"/>
      <c r="GW435" s="7"/>
      <c r="GX435" s="7"/>
      <c r="GY435" s="7"/>
      <c r="GZ435" s="7"/>
      <c r="HA435" s="7"/>
      <c r="HB435" s="7"/>
      <c r="HC435" s="7"/>
      <c r="HD435" s="7"/>
      <c r="HE435" s="7"/>
      <c r="HF435" s="7"/>
      <c r="HG435" s="104"/>
    </row>
    <row r="436" spans="1:215" s="6" customFormat="1" ht="36.75" customHeight="1" x14ac:dyDescent="0.2">
      <c r="A436" s="167"/>
      <c r="B436" s="136"/>
      <c r="C436" s="137"/>
      <c r="D436" s="9" t="s">
        <v>0</v>
      </c>
      <c r="E436" s="11">
        <v>0</v>
      </c>
      <c r="F436" s="8">
        <f>G436+H436+I436+J436+K436</f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137"/>
      <c r="M436" s="13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  <c r="DH436" s="7"/>
      <c r="DI436" s="7"/>
      <c r="DJ436" s="7"/>
      <c r="DK436" s="7"/>
      <c r="DL436" s="7"/>
      <c r="DM436" s="7"/>
      <c r="DN436" s="7"/>
      <c r="DO436" s="7"/>
      <c r="DP436" s="7"/>
      <c r="DQ436" s="7"/>
      <c r="DR436" s="7"/>
      <c r="DS436" s="7"/>
      <c r="DT436" s="7"/>
      <c r="DU436" s="7"/>
      <c r="DV436" s="7"/>
      <c r="DW436" s="7"/>
      <c r="DX436" s="7"/>
      <c r="DY436" s="7"/>
      <c r="DZ436" s="7"/>
      <c r="EA436" s="7"/>
      <c r="EB436" s="7"/>
      <c r="EC436" s="7"/>
      <c r="ED436" s="7"/>
      <c r="EE436" s="7"/>
      <c r="EF436" s="7"/>
      <c r="EG436" s="7"/>
      <c r="EH436" s="7"/>
      <c r="EI436" s="7"/>
      <c r="EJ436" s="7"/>
      <c r="EK436" s="7"/>
      <c r="EL436" s="7"/>
      <c r="EM436" s="7"/>
      <c r="EN436" s="7"/>
      <c r="EO436" s="7"/>
      <c r="EP436" s="7"/>
      <c r="EQ436" s="7"/>
      <c r="ER436" s="7"/>
      <c r="ES436" s="7"/>
      <c r="ET436" s="7"/>
      <c r="EU436" s="7"/>
      <c r="EV436" s="7"/>
      <c r="EW436" s="7"/>
      <c r="EX436" s="7"/>
      <c r="EY436" s="7"/>
      <c r="EZ436" s="7"/>
      <c r="FA436" s="7"/>
      <c r="FB436" s="7"/>
      <c r="FC436" s="7"/>
      <c r="FD436" s="7"/>
      <c r="FE436" s="7"/>
      <c r="FF436" s="7"/>
      <c r="FG436" s="7"/>
      <c r="FH436" s="7"/>
      <c r="FI436" s="7"/>
      <c r="FJ436" s="7"/>
      <c r="FK436" s="7"/>
      <c r="FL436" s="7"/>
      <c r="FM436" s="7"/>
      <c r="FN436" s="7"/>
      <c r="FO436" s="7"/>
      <c r="FP436" s="7"/>
      <c r="FQ436" s="7"/>
      <c r="FR436" s="7"/>
      <c r="FS436" s="7"/>
      <c r="FT436" s="7"/>
      <c r="FU436" s="7"/>
      <c r="FV436" s="7"/>
      <c r="FW436" s="7"/>
      <c r="FX436" s="7"/>
      <c r="FY436" s="7"/>
      <c r="FZ436" s="7"/>
      <c r="GA436" s="7"/>
      <c r="GB436" s="7"/>
      <c r="GC436" s="7"/>
      <c r="GD436" s="7"/>
      <c r="GE436" s="7"/>
      <c r="GF436" s="7"/>
      <c r="GG436" s="7"/>
      <c r="GH436" s="7"/>
      <c r="GI436" s="7"/>
      <c r="GJ436" s="7"/>
      <c r="GK436" s="7"/>
      <c r="GL436" s="7"/>
      <c r="GM436" s="7"/>
      <c r="GN436" s="7"/>
      <c r="GO436" s="7"/>
      <c r="GP436" s="7"/>
      <c r="GQ436" s="7"/>
      <c r="GR436" s="7"/>
      <c r="GS436" s="7"/>
      <c r="GT436" s="7"/>
      <c r="GU436" s="7"/>
      <c r="GV436" s="7"/>
      <c r="GW436" s="7"/>
      <c r="GX436" s="7"/>
      <c r="GY436" s="7"/>
      <c r="GZ436" s="7"/>
      <c r="HA436" s="7"/>
      <c r="HB436" s="7"/>
      <c r="HC436" s="7"/>
      <c r="HD436" s="7"/>
      <c r="HE436" s="7"/>
      <c r="HF436" s="7"/>
      <c r="HG436" s="104"/>
    </row>
    <row r="437" spans="1:215" s="6" customFormat="1" ht="21" customHeight="1" x14ac:dyDescent="0.2">
      <c r="A437" s="167" t="s">
        <v>23</v>
      </c>
      <c r="B437" s="136" t="s">
        <v>257</v>
      </c>
      <c r="C437" s="137" t="s">
        <v>73</v>
      </c>
      <c r="D437" s="9" t="s">
        <v>4</v>
      </c>
      <c r="E437" s="11">
        <f>E438+E439+E440+E441</f>
        <v>0</v>
      </c>
      <c r="F437" s="11">
        <f>F438+F439+F440+F441</f>
        <v>0</v>
      </c>
      <c r="G437" s="11">
        <f>G438+G439+G440+G441</f>
        <v>0</v>
      </c>
      <c r="H437" s="11">
        <f t="shared" ref="H437" si="323">H438+H439+H440+H441</f>
        <v>0</v>
      </c>
      <c r="I437" s="11">
        <f t="shared" ref="I437" si="324">I438+I439+I440+I441</f>
        <v>0</v>
      </c>
      <c r="J437" s="11">
        <f t="shared" ref="J437" si="325">J438+J439+J440+J441</f>
        <v>0</v>
      </c>
      <c r="K437" s="11">
        <f t="shared" ref="K437" si="326">K438+K439+K440+K441</f>
        <v>0</v>
      </c>
      <c r="L437" s="137" t="s">
        <v>7</v>
      </c>
      <c r="M437" s="13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  <c r="DH437" s="7"/>
      <c r="DI437" s="7"/>
      <c r="DJ437" s="7"/>
      <c r="DK437" s="7"/>
      <c r="DL437" s="7"/>
      <c r="DM437" s="7"/>
      <c r="DN437" s="7"/>
      <c r="DO437" s="7"/>
      <c r="DP437" s="7"/>
      <c r="DQ437" s="7"/>
      <c r="DR437" s="7"/>
      <c r="DS437" s="7"/>
      <c r="DT437" s="7"/>
      <c r="DU437" s="7"/>
      <c r="DV437" s="7"/>
      <c r="DW437" s="7"/>
      <c r="DX437" s="7"/>
      <c r="DY437" s="7"/>
      <c r="DZ437" s="7"/>
      <c r="EA437" s="7"/>
      <c r="EB437" s="7"/>
      <c r="EC437" s="7"/>
      <c r="ED437" s="7"/>
      <c r="EE437" s="7"/>
      <c r="EF437" s="7"/>
      <c r="EG437" s="7"/>
      <c r="EH437" s="7"/>
      <c r="EI437" s="7"/>
      <c r="EJ437" s="7"/>
      <c r="EK437" s="7"/>
      <c r="EL437" s="7"/>
      <c r="EM437" s="7"/>
      <c r="EN437" s="7"/>
      <c r="EO437" s="7"/>
      <c r="EP437" s="7"/>
      <c r="EQ437" s="7"/>
      <c r="ER437" s="7"/>
      <c r="ES437" s="7"/>
      <c r="ET437" s="7"/>
      <c r="EU437" s="7"/>
      <c r="EV437" s="7"/>
      <c r="EW437" s="7"/>
      <c r="EX437" s="7"/>
      <c r="EY437" s="7"/>
      <c r="EZ437" s="7"/>
      <c r="FA437" s="7"/>
      <c r="FB437" s="7"/>
      <c r="FC437" s="7"/>
      <c r="FD437" s="7"/>
      <c r="FE437" s="7"/>
      <c r="FF437" s="7"/>
      <c r="FG437" s="7"/>
      <c r="FH437" s="7"/>
      <c r="FI437" s="7"/>
      <c r="FJ437" s="7"/>
      <c r="FK437" s="7"/>
      <c r="FL437" s="7"/>
      <c r="FM437" s="7"/>
      <c r="FN437" s="7"/>
      <c r="FO437" s="7"/>
      <c r="FP437" s="7"/>
      <c r="FQ437" s="7"/>
      <c r="FR437" s="7"/>
      <c r="FS437" s="7"/>
      <c r="FT437" s="7"/>
      <c r="FU437" s="7"/>
      <c r="FV437" s="7"/>
      <c r="FW437" s="7"/>
      <c r="FX437" s="7"/>
      <c r="FY437" s="7"/>
      <c r="FZ437" s="7"/>
      <c r="GA437" s="7"/>
      <c r="GB437" s="7"/>
      <c r="GC437" s="7"/>
      <c r="GD437" s="7"/>
      <c r="GE437" s="7"/>
      <c r="GF437" s="7"/>
      <c r="GG437" s="7"/>
      <c r="GH437" s="7"/>
      <c r="GI437" s="7"/>
      <c r="GJ437" s="7"/>
      <c r="GK437" s="7"/>
      <c r="GL437" s="7"/>
      <c r="GM437" s="7"/>
      <c r="GN437" s="7"/>
      <c r="GO437" s="7"/>
      <c r="GP437" s="7"/>
      <c r="GQ437" s="7"/>
      <c r="GR437" s="7"/>
      <c r="GS437" s="7"/>
      <c r="GT437" s="7"/>
      <c r="GU437" s="7"/>
      <c r="GV437" s="7"/>
      <c r="GW437" s="7"/>
      <c r="GX437" s="7"/>
      <c r="GY437" s="7"/>
      <c r="GZ437" s="7"/>
      <c r="HA437" s="7"/>
      <c r="HB437" s="7"/>
      <c r="HC437" s="7"/>
      <c r="HD437" s="7"/>
      <c r="HE437" s="7"/>
      <c r="HF437" s="7"/>
      <c r="HG437" s="104"/>
    </row>
    <row r="438" spans="1:215" s="6" customFormat="1" ht="43.5" customHeight="1" x14ac:dyDescent="0.2">
      <c r="A438" s="167"/>
      <c r="B438" s="136"/>
      <c r="C438" s="137"/>
      <c r="D438" s="9" t="s">
        <v>3</v>
      </c>
      <c r="E438" s="11">
        <v>0</v>
      </c>
      <c r="F438" s="11">
        <f>G438+H438+I438+J438+K438</f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37"/>
      <c r="M438" s="13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  <c r="DH438" s="7"/>
      <c r="DI438" s="7"/>
      <c r="DJ438" s="7"/>
      <c r="DK438" s="7"/>
      <c r="DL438" s="7"/>
      <c r="DM438" s="7"/>
      <c r="DN438" s="7"/>
      <c r="DO438" s="7"/>
      <c r="DP438" s="7"/>
      <c r="DQ438" s="7"/>
      <c r="DR438" s="7"/>
      <c r="DS438" s="7"/>
      <c r="DT438" s="7"/>
      <c r="DU438" s="7"/>
      <c r="DV438" s="7"/>
      <c r="DW438" s="7"/>
      <c r="DX438" s="7"/>
      <c r="DY438" s="7"/>
      <c r="DZ438" s="7"/>
      <c r="EA438" s="7"/>
      <c r="EB438" s="7"/>
      <c r="EC438" s="7"/>
      <c r="ED438" s="7"/>
      <c r="EE438" s="7"/>
      <c r="EF438" s="7"/>
      <c r="EG438" s="7"/>
      <c r="EH438" s="7"/>
      <c r="EI438" s="7"/>
      <c r="EJ438" s="7"/>
      <c r="EK438" s="7"/>
      <c r="EL438" s="7"/>
      <c r="EM438" s="7"/>
      <c r="EN438" s="7"/>
      <c r="EO438" s="7"/>
      <c r="EP438" s="7"/>
      <c r="EQ438" s="7"/>
      <c r="ER438" s="7"/>
      <c r="ES438" s="7"/>
      <c r="ET438" s="7"/>
      <c r="EU438" s="7"/>
      <c r="EV438" s="7"/>
      <c r="EW438" s="7"/>
      <c r="EX438" s="7"/>
      <c r="EY438" s="7"/>
      <c r="EZ438" s="7"/>
      <c r="FA438" s="7"/>
      <c r="FB438" s="7"/>
      <c r="FC438" s="7"/>
      <c r="FD438" s="7"/>
      <c r="FE438" s="7"/>
      <c r="FF438" s="7"/>
      <c r="FG438" s="7"/>
      <c r="FH438" s="7"/>
      <c r="FI438" s="7"/>
      <c r="FJ438" s="7"/>
      <c r="FK438" s="7"/>
      <c r="FL438" s="7"/>
      <c r="FM438" s="7"/>
      <c r="FN438" s="7"/>
      <c r="FO438" s="7"/>
      <c r="FP438" s="7"/>
      <c r="FQ438" s="7"/>
      <c r="FR438" s="7"/>
      <c r="FS438" s="7"/>
      <c r="FT438" s="7"/>
      <c r="FU438" s="7"/>
      <c r="FV438" s="7"/>
      <c r="FW438" s="7"/>
      <c r="FX438" s="7"/>
      <c r="FY438" s="7"/>
      <c r="FZ438" s="7"/>
      <c r="GA438" s="7"/>
      <c r="GB438" s="7"/>
      <c r="GC438" s="7"/>
      <c r="GD438" s="7"/>
      <c r="GE438" s="7"/>
      <c r="GF438" s="7"/>
      <c r="GG438" s="7"/>
      <c r="GH438" s="7"/>
      <c r="GI438" s="7"/>
      <c r="GJ438" s="7"/>
      <c r="GK438" s="7"/>
      <c r="GL438" s="7"/>
      <c r="GM438" s="7"/>
      <c r="GN438" s="7"/>
      <c r="GO438" s="7"/>
      <c r="GP438" s="7"/>
      <c r="GQ438" s="7"/>
      <c r="GR438" s="7"/>
      <c r="GS438" s="7"/>
      <c r="GT438" s="7"/>
      <c r="GU438" s="7"/>
      <c r="GV438" s="7"/>
      <c r="GW438" s="7"/>
      <c r="GX438" s="7"/>
      <c r="GY438" s="7"/>
      <c r="GZ438" s="7"/>
      <c r="HA438" s="7"/>
      <c r="HB438" s="7"/>
      <c r="HC438" s="7"/>
      <c r="HD438" s="7"/>
      <c r="HE438" s="7"/>
      <c r="HF438" s="7"/>
      <c r="HG438" s="104"/>
    </row>
    <row r="439" spans="1:215" s="6" customFormat="1" ht="60" customHeight="1" x14ac:dyDescent="0.2">
      <c r="A439" s="167"/>
      <c r="B439" s="136"/>
      <c r="C439" s="137"/>
      <c r="D439" s="9" t="s">
        <v>2</v>
      </c>
      <c r="E439" s="11">
        <v>0</v>
      </c>
      <c r="F439" s="11">
        <f>G439+H439+I439+J439+K439</f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37"/>
      <c r="M439" s="13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  <c r="DH439" s="7"/>
      <c r="DI439" s="7"/>
      <c r="DJ439" s="7"/>
      <c r="DK439" s="7"/>
      <c r="DL439" s="7"/>
      <c r="DM439" s="7"/>
      <c r="DN439" s="7"/>
      <c r="DO439" s="7"/>
      <c r="DP439" s="7"/>
      <c r="DQ439" s="7"/>
      <c r="DR439" s="7"/>
      <c r="DS439" s="7"/>
      <c r="DT439" s="7"/>
      <c r="DU439" s="7"/>
      <c r="DV439" s="7"/>
      <c r="DW439" s="7"/>
      <c r="DX439" s="7"/>
      <c r="DY439" s="7"/>
      <c r="DZ439" s="7"/>
      <c r="EA439" s="7"/>
      <c r="EB439" s="7"/>
      <c r="EC439" s="7"/>
      <c r="ED439" s="7"/>
      <c r="EE439" s="7"/>
      <c r="EF439" s="7"/>
      <c r="EG439" s="7"/>
      <c r="EH439" s="7"/>
      <c r="EI439" s="7"/>
      <c r="EJ439" s="7"/>
      <c r="EK439" s="7"/>
      <c r="EL439" s="7"/>
      <c r="EM439" s="7"/>
      <c r="EN439" s="7"/>
      <c r="EO439" s="7"/>
      <c r="EP439" s="7"/>
      <c r="EQ439" s="7"/>
      <c r="ER439" s="7"/>
      <c r="ES439" s="7"/>
      <c r="ET439" s="7"/>
      <c r="EU439" s="7"/>
      <c r="EV439" s="7"/>
      <c r="EW439" s="7"/>
      <c r="EX439" s="7"/>
      <c r="EY439" s="7"/>
      <c r="EZ439" s="7"/>
      <c r="FA439" s="7"/>
      <c r="FB439" s="7"/>
      <c r="FC439" s="7"/>
      <c r="FD439" s="7"/>
      <c r="FE439" s="7"/>
      <c r="FF439" s="7"/>
      <c r="FG439" s="7"/>
      <c r="FH439" s="7"/>
      <c r="FI439" s="7"/>
      <c r="FJ439" s="7"/>
      <c r="FK439" s="7"/>
      <c r="FL439" s="7"/>
      <c r="FM439" s="7"/>
      <c r="FN439" s="7"/>
      <c r="FO439" s="7"/>
      <c r="FP439" s="7"/>
      <c r="FQ439" s="7"/>
      <c r="FR439" s="7"/>
      <c r="FS439" s="7"/>
      <c r="FT439" s="7"/>
      <c r="FU439" s="7"/>
      <c r="FV439" s="7"/>
      <c r="FW439" s="7"/>
      <c r="FX439" s="7"/>
      <c r="FY439" s="7"/>
      <c r="FZ439" s="7"/>
      <c r="GA439" s="7"/>
      <c r="GB439" s="7"/>
      <c r="GC439" s="7"/>
      <c r="GD439" s="7"/>
      <c r="GE439" s="7"/>
      <c r="GF439" s="7"/>
      <c r="GG439" s="7"/>
      <c r="GH439" s="7"/>
      <c r="GI439" s="7"/>
      <c r="GJ439" s="7"/>
      <c r="GK439" s="7"/>
      <c r="GL439" s="7"/>
      <c r="GM439" s="7"/>
      <c r="GN439" s="7"/>
      <c r="GO439" s="7"/>
      <c r="GP439" s="7"/>
      <c r="GQ439" s="7"/>
      <c r="GR439" s="7"/>
      <c r="GS439" s="7"/>
      <c r="GT439" s="7"/>
      <c r="GU439" s="7"/>
      <c r="GV439" s="7"/>
      <c r="GW439" s="7"/>
      <c r="GX439" s="7"/>
      <c r="GY439" s="7"/>
      <c r="GZ439" s="7"/>
      <c r="HA439" s="7"/>
      <c r="HB439" s="7"/>
      <c r="HC439" s="7"/>
      <c r="HD439" s="7"/>
      <c r="HE439" s="7"/>
      <c r="HF439" s="7"/>
      <c r="HG439" s="104"/>
    </row>
    <row r="440" spans="1:215" s="6" customFormat="1" ht="76.5" customHeight="1" x14ac:dyDescent="0.2">
      <c r="A440" s="167"/>
      <c r="B440" s="136"/>
      <c r="C440" s="137"/>
      <c r="D440" s="9" t="s">
        <v>1</v>
      </c>
      <c r="E440" s="67">
        <v>0</v>
      </c>
      <c r="F440" s="11">
        <f>G440+H440+I440+J440+K440</f>
        <v>0</v>
      </c>
      <c r="G440" s="67">
        <v>0</v>
      </c>
      <c r="H440" s="67">
        <v>0</v>
      </c>
      <c r="I440" s="67">
        <v>0</v>
      </c>
      <c r="J440" s="67">
        <v>0</v>
      </c>
      <c r="K440" s="67">
        <v>0</v>
      </c>
      <c r="L440" s="137"/>
      <c r="M440" s="13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  <c r="DH440" s="7"/>
      <c r="DI440" s="7"/>
      <c r="DJ440" s="7"/>
      <c r="DK440" s="7"/>
      <c r="DL440" s="7"/>
      <c r="DM440" s="7"/>
      <c r="DN440" s="7"/>
      <c r="DO440" s="7"/>
      <c r="DP440" s="7"/>
      <c r="DQ440" s="7"/>
      <c r="DR440" s="7"/>
      <c r="DS440" s="7"/>
      <c r="DT440" s="7"/>
      <c r="DU440" s="7"/>
      <c r="DV440" s="7"/>
      <c r="DW440" s="7"/>
      <c r="DX440" s="7"/>
      <c r="DY440" s="7"/>
      <c r="DZ440" s="7"/>
      <c r="EA440" s="7"/>
      <c r="EB440" s="7"/>
      <c r="EC440" s="7"/>
      <c r="ED440" s="7"/>
      <c r="EE440" s="7"/>
      <c r="EF440" s="7"/>
      <c r="EG440" s="7"/>
      <c r="EH440" s="7"/>
      <c r="EI440" s="7"/>
      <c r="EJ440" s="7"/>
      <c r="EK440" s="7"/>
      <c r="EL440" s="7"/>
      <c r="EM440" s="7"/>
      <c r="EN440" s="7"/>
      <c r="EO440" s="7"/>
      <c r="EP440" s="7"/>
      <c r="EQ440" s="7"/>
      <c r="ER440" s="7"/>
      <c r="ES440" s="7"/>
      <c r="ET440" s="7"/>
      <c r="EU440" s="7"/>
      <c r="EV440" s="7"/>
      <c r="EW440" s="7"/>
      <c r="EX440" s="7"/>
      <c r="EY440" s="7"/>
      <c r="EZ440" s="7"/>
      <c r="FA440" s="7"/>
      <c r="FB440" s="7"/>
      <c r="FC440" s="7"/>
      <c r="FD440" s="7"/>
      <c r="FE440" s="7"/>
      <c r="FF440" s="7"/>
      <c r="FG440" s="7"/>
      <c r="FH440" s="7"/>
      <c r="FI440" s="7"/>
      <c r="FJ440" s="7"/>
      <c r="FK440" s="7"/>
      <c r="FL440" s="7"/>
      <c r="FM440" s="7"/>
      <c r="FN440" s="7"/>
      <c r="FO440" s="7"/>
      <c r="FP440" s="7"/>
      <c r="FQ440" s="7"/>
      <c r="FR440" s="7"/>
      <c r="FS440" s="7"/>
      <c r="FT440" s="7"/>
      <c r="FU440" s="7"/>
      <c r="FV440" s="7"/>
      <c r="FW440" s="7"/>
      <c r="FX440" s="7"/>
      <c r="FY440" s="7"/>
      <c r="FZ440" s="7"/>
      <c r="GA440" s="7"/>
      <c r="GB440" s="7"/>
      <c r="GC440" s="7"/>
      <c r="GD440" s="7"/>
      <c r="GE440" s="7"/>
      <c r="GF440" s="7"/>
      <c r="GG440" s="7"/>
      <c r="GH440" s="7"/>
      <c r="GI440" s="7"/>
      <c r="GJ440" s="7"/>
      <c r="GK440" s="7"/>
      <c r="GL440" s="7"/>
      <c r="GM440" s="7"/>
      <c r="GN440" s="7"/>
      <c r="GO440" s="7"/>
      <c r="GP440" s="7"/>
      <c r="GQ440" s="7"/>
      <c r="GR440" s="7"/>
      <c r="GS440" s="7"/>
      <c r="GT440" s="7"/>
      <c r="GU440" s="7"/>
      <c r="GV440" s="7"/>
      <c r="GW440" s="7"/>
      <c r="GX440" s="7"/>
      <c r="GY440" s="7"/>
      <c r="GZ440" s="7"/>
      <c r="HA440" s="7"/>
      <c r="HB440" s="7"/>
      <c r="HC440" s="7"/>
      <c r="HD440" s="7"/>
      <c r="HE440" s="7"/>
      <c r="HF440" s="7"/>
      <c r="HG440" s="104"/>
    </row>
    <row r="441" spans="1:215" s="6" customFormat="1" ht="33.75" customHeight="1" x14ac:dyDescent="0.2">
      <c r="A441" s="167"/>
      <c r="B441" s="136"/>
      <c r="C441" s="137"/>
      <c r="D441" s="9" t="s">
        <v>0</v>
      </c>
      <c r="E441" s="11">
        <v>0</v>
      </c>
      <c r="F441" s="11">
        <f>G441+H441+I441+J441+K441</f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37"/>
      <c r="M441" s="13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  <c r="DH441" s="7"/>
      <c r="DI441" s="7"/>
      <c r="DJ441" s="7"/>
      <c r="DK441" s="7"/>
      <c r="DL441" s="7"/>
      <c r="DM441" s="7"/>
      <c r="DN441" s="7"/>
      <c r="DO441" s="7"/>
      <c r="DP441" s="7"/>
      <c r="DQ441" s="7"/>
      <c r="DR441" s="7"/>
      <c r="DS441" s="7"/>
      <c r="DT441" s="7"/>
      <c r="DU441" s="7"/>
      <c r="DV441" s="7"/>
      <c r="DW441" s="7"/>
      <c r="DX441" s="7"/>
      <c r="DY441" s="7"/>
      <c r="DZ441" s="7"/>
      <c r="EA441" s="7"/>
      <c r="EB441" s="7"/>
      <c r="EC441" s="7"/>
      <c r="ED441" s="7"/>
      <c r="EE441" s="7"/>
      <c r="EF441" s="7"/>
      <c r="EG441" s="7"/>
      <c r="EH441" s="7"/>
      <c r="EI441" s="7"/>
      <c r="EJ441" s="7"/>
      <c r="EK441" s="7"/>
      <c r="EL441" s="7"/>
      <c r="EM441" s="7"/>
      <c r="EN441" s="7"/>
      <c r="EO441" s="7"/>
      <c r="EP441" s="7"/>
      <c r="EQ441" s="7"/>
      <c r="ER441" s="7"/>
      <c r="ES441" s="7"/>
      <c r="ET441" s="7"/>
      <c r="EU441" s="7"/>
      <c r="EV441" s="7"/>
      <c r="EW441" s="7"/>
      <c r="EX441" s="7"/>
      <c r="EY441" s="7"/>
      <c r="EZ441" s="7"/>
      <c r="FA441" s="7"/>
      <c r="FB441" s="7"/>
      <c r="FC441" s="7"/>
      <c r="FD441" s="7"/>
      <c r="FE441" s="7"/>
      <c r="FF441" s="7"/>
      <c r="FG441" s="7"/>
      <c r="FH441" s="7"/>
      <c r="FI441" s="7"/>
      <c r="FJ441" s="7"/>
      <c r="FK441" s="7"/>
      <c r="FL441" s="7"/>
      <c r="FM441" s="7"/>
      <c r="FN441" s="7"/>
      <c r="FO441" s="7"/>
      <c r="FP441" s="7"/>
      <c r="FQ441" s="7"/>
      <c r="FR441" s="7"/>
      <c r="FS441" s="7"/>
      <c r="FT441" s="7"/>
      <c r="FU441" s="7"/>
      <c r="FV441" s="7"/>
      <c r="FW441" s="7"/>
      <c r="FX441" s="7"/>
      <c r="FY441" s="7"/>
      <c r="FZ441" s="7"/>
      <c r="GA441" s="7"/>
      <c r="GB441" s="7"/>
      <c r="GC441" s="7"/>
      <c r="GD441" s="7"/>
      <c r="GE441" s="7"/>
      <c r="GF441" s="7"/>
      <c r="GG441" s="7"/>
      <c r="GH441" s="7"/>
      <c r="GI441" s="7"/>
      <c r="GJ441" s="7"/>
      <c r="GK441" s="7"/>
      <c r="GL441" s="7"/>
      <c r="GM441" s="7"/>
      <c r="GN441" s="7"/>
      <c r="GO441" s="7"/>
      <c r="GP441" s="7"/>
      <c r="GQ441" s="7"/>
      <c r="GR441" s="7"/>
      <c r="GS441" s="7"/>
      <c r="GT441" s="7"/>
      <c r="GU441" s="7"/>
      <c r="GV441" s="7"/>
      <c r="GW441" s="7"/>
      <c r="GX441" s="7"/>
      <c r="GY441" s="7"/>
      <c r="GZ441" s="7"/>
      <c r="HA441" s="7"/>
      <c r="HB441" s="7"/>
      <c r="HC441" s="7"/>
      <c r="HD441" s="7"/>
      <c r="HE441" s="7"/>
      <c r="HF441" s="7"/>
      <c r="HG441" s="104"/>
    </row>
    <row r="442" spans="1:215" s="6" customFormat="1" ht="20.25" customHeight="1" x14ac:dyDescent="0.2">
      <c r="A442" s="167"/>
      <c r="B442" s="156" t="s">
        <v>129</v>
      </c>
      <c r="C442" s="156" t="s">
        <v>73</v>
      </c>
      <c r="D442" s="9" t="s">
        <v>4</v>
      </c>
      <c r="E442" s="8">
        <f>E443+E444+E445+E446</f>
        <v>21188</v>
      </c>
      <c r="F442" s="8">
        <f>F443+F444+F445+F446</f>
        <v>130142.49999999999</v>
      </c>
      <c r="G442" s="8">
        <f>G443+G444+G445+G446</f>
        <v>24829.599999999999</v>
      </c>
      <c r="H442" s="8">
        <f t="shared" ref="H442:K442" si="327">H443+H444+H445+H446</f>
        <v>25881.3</v>
      </c>
      <c r="I442" s="8">
        <f t="shared" si="327"/>
        <v>26477.200000000001</v>
      </c>
      <c r="J442" s="8">
        <f t="shared" si="327"/>
        <v>26477.200000000001</v>
      </c>
      <c r="K442" s="8">
        <f t="shared" si="327"/>
        <v>26477.200000000001</v>
      </c>
      <c r="L442" s="137"/>
      <c r="M442" s="126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  <c r="DH442" s="7"/>
      <c r="DI442" s="7"/>
      <c r="DJ442" s="7"/>
      <c r="DK442" s="7"/>
      <c r="DL442" s="7"/>
      <c r="DM442" s="7"/>
      <c r="DN442" s="7"/>
      <c r="DO442" s="7"/>
      <c r="DP442" s="7"/>
      <c r="DQ442" s="7"/>
      <c r="DR442" s="7"/>
      <c r="DS442" s="7"/>
      <c r="DT442" s="7"/>
      <c r="DU442" s="7"/>
      <c r="DV442" s="7"/>
      <c r="DW442" s="7"/>
      <c r="DX442" s="7"/>
      <c r="DY442" s="7"/>
      <c r="DZ442" s="7"/>
      <c r="EA442" s="7"/>
      <c r="EB442" s="7"/>
      <c r="EC442" s="7"/>
      <c r="ED442" s="7"/>
      <c r="EE442" s="7"/>
      <c r="EF442" s="7"/>
      <c r="EG442" s="7"/>
      <c r="EH442" s="7"/>
      <c r="EI442" s="7"/>
      <c r="EJ442" s="7"/>
      <c r="EK442" s="7"/>
      <c r="EL442" s="7"/>
      <c r="EM442" s="7"/>
      <c r="EN442" s="7"/>
      <c r="EO442" s="7"/>
      <c r="EP442" s="7"/>
      <c r="EQ442" s="7"/>
      <c r="ER442" s="7"/>
      <c r="ES442" s="7"/>
      <c r="ET442" s="7"/>
      <c r="EU442" s="7"/>
      <c r="EV442" s="7"/>
      <c r="EW442" s="7"/>
      <c r="EX442" s="7"/>
      <c r="EY442" s="7"/>
      <c r="EZ442" s="7"/>
      <c r="FA442" s="7"/>
      <c r="FB442" s="7"/>
      <c r="FC442" s="7"/>
      <c r="FD442" s="7"/>
      <c r="FE442" s="7"/>
      <c r="FF442" s="7"/>
      <c r="FG442" s="7"/>
      <c r="FH442" s="7"/>
      <c r="FI442" s="7"/>
      <c r="FJ442" s="7"/>
      <c r="FK442" s="7"/>
      <c r="FL442" s="7"/>
      <c r="FM442" s="7"/>
      <c r="FN442" s="7"/>
      <c r="FO442" s="7"/>
      <c r="FP442" s="7"/>
      <c r="FQ442" s="7"/>
      <c r="FR442" s="7"/>
      <c r="FS442" s="7"/>
      <c r="FT442" s="7"/>
      <c r="FU442" s="7"/>
      <c r="FV442" s="7"/>
      <c r="FW442" s="7"/>
      <c r="FX442" s="7"/>
      <c r="FY442" s="7"/>
      <c r="FZ442" s="7"/>
      <c r="GA442" s="7"/>
      <c r="GB442" s="7"/>
      <c r="GC442" s="7"/>
      <c r="GD442" s="7"/>
      <c r="GE442" s="7"/>
      <c r="GF442" s="7"/>
      <c r="GG442" s="7"/>
      <c r="GH442" s="7"/>
      <c r="GI442" s="7"/>
      <c r="GJ442" s="7"/>
      <c r="GK442" s="7"/>
      <c r="GL442" s="7"/>
      <c r="GM442" s="7"/>
      <c r="GN442" s="7"/>
      <c r="GO442" s="7"/>
      <c r="GP442" s="7"/>
      <c r="GQ442" s="7"/>
      <c r="GR442" s="7"/>
      <c r="GS442" s="7"/>
      <c r="GT442" s="7"/>
      <c r="GU442" s="7"/>
      <c r="GV442" s="7"/>
      <c r="GW442" s="7"/>
      <c r="GX442" s="7"/>
      <c r="GY442" s="7"/>
      <c r="GZ442" s="7"/>
      <c r="HA442" s="7"/>
      <c r="HB442" s="7"/>
      <c r="HC442" s="7"/>
      <c r="HD442" s="7"/>
      <c r="HE442" s="7"/>
      <c r="HF442" s="7"/>
      <c r="HG442" s="104"/>
    </row>
    <row r="443" spans="1:215" s="6" customFormat="1" ht="47.25" customHeight="1" x14ac:dyDescent="0.2">
      <c r="A443" s="167"/>
      <c r="B443" s="156"/>
      <c r="C443" s="156"/>
      <c r="D443" s="9" t="s">
        <v>3</v>
      </c>
      <c r="E443" s="8">
        <f>E423</f>
        <v>0</v>
      </c>
      <c r="F443" s="8">
        <f>G443+H443+I443+J443+K443</f>
        <v>0</v>
      </c>
      <c r="G443" s="8">
        <f>G423</f>
        <v>0</v>
      </c>
      <c r="H443" s="8">
        <f t="shared" ref="H443:K443" si="328">H423</f>
        <v>0</v>
      </c>
      <c r="I443" s="8">
        <f t="shared" si="328"/>
        <v>0</v>
      </c>
      <c r="J443" s="8">
        <f t="shared" si="328"/>
        <v>0</v>
      </c>
      <c r="K443" s="8">
        <f t="shared" si="328"/>
        <v>0</v>
      </c>
      <c r="L443" s="137"/>
      <c r="M443" s="12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  <c r="EO443" s="7"/>
      <c r="EP443" s="7"/>
      <c r="EQ443" s="7"/>
      <c r="ER443" s="7"/>
      <c r="ES443" s="7"/>
      <c r="ET443" s="7"/>
      <c r="EU443" s="7"/>
      <c r="EV443" s="7"/>
      <c r="EW443" s="7"/>
      <c r="EX443" s="7"/>
      <c r="EY443" s="7"/>
      <c r="EZ443" s="7"/>
      <c r="FA443" s="7"/>
      <c r="FB443" s="7"/>
      <c r="FC443" s="7"/>
      <c r="FD443" s="7"/>
      <c r="FE443" s="7"/>
      <c r="FF443" s="7"/>
      <c r="FG443" s="7"/>
      <c r="FH443" s="7"/>
      <c r="FI443" s="7"/>
      <c r="FJ443" s="7"/>
      <c r="FK443" s="7"/>
      <c r="FL443" s="7"/>
      <c r="FM443" s="7"/>
      <c r="FN443" s="7"/>
      <c r="FO443" s="7"/>
      <c r="FP443" s="7"/>
      <c r="FQ443" s="7"/>
      <c r="FR443" s="7"/>
      <c r="FS443" s="7"/>
      <c r="FT443" s="7"/>
      <c r="FU443" s="7"/>
      <c r="FV443" s="7"/>
      <c r="FW443" s="7"/>
      <c r="FX443" s="7"/>
      <c r="FY443" s="7"/>
      <c r="FZ443" s="7"/>
      <c r="GA443" s="7"/>
      <c r="GB443" s="7"/>
      <c r="GC443" s="7"/>
      <c r="GD443" s="7"/>
      <c r="GE443" s="7"/>
      <c r="GF443" s="7"/>
      <c r="GG443" s="7"/>
      <c r="GH443" s="7"/>
      <c r="GI443" s="7"/>
      <c r="GJ443" s="7"/>
      <c r="GK443" s="7"/>
      <c r="GL443" s="7"/>
      <c r="GM443" s="7"/>
      <c r="GN443" s="7"/>
      <c r="GO443" s="7"/>
      <c r="GP443" s="7"/>
      <c r="GQ443" s="7"/>
      <c r="GR443" s="7"/>
      <c r="GS443" s="7"/>
      <c r="GT443" s="7"/>
      <c r="GU443" s="7"/>
      <c r="GV443" s="7"/>
      <c r="GW443" s="7"/>
      <c r="GX443" s="7"/>
      <c r="GY443" s="7"/>
      <c r="GZ443" s="7"/>
      <c r="HA443" s="7"/>
      <c r="HB443" s="7"/>
      <c r="HC443" s="7"/>
      <c r="HD443" s="7"/>
      <c r="HE443" s="7"/>
      <c r="HF443" s="7"/>
      <c r="HG443" s="104"/>
    </row>
    <row r="444" spans="1:215" s="6" customFormat="1" ht="60" customHeight="1" x14ac:dyDescent="0.2">
      <c r="A444" s="167"/>
      <c r="B444" s="156"/>
      <c r="C444" s="156"/>
      <c r="D444" s="9" t="s">
        <v>2</v>
      </c>
      <c r="E444" s="8">
        <f>E424</f>
        <v>0</v>
      </c>
      <c r="F444" s="8">
        <f>G444+H444+I444+J444+K444</f>
        <v>0</v>
      </c>
      <c r="G444" s="8">
        <f>G424</f>
        <v>0</v>
      </c>
      <c r="H444" s="8">
        <f t="shared" ref="H444:K444" si="329">H424</f>
        <v>0</v>
      </c>
      <c r="I444" s="8">
        <f t="shared" si="329"/>
        <v>0</v>
      </c>
      <c r="J444" s="8">
        <f t="shared" si="329"/>
        <v>0</v>
      </c>
      <c r="K444" s="8">
        <f t="shared" si="329"/>
        <v>0</v>
      </c>
      <c r="L444" s="137"/>
      <c r="M444" s="12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  <c r="DH444" s="7"/>
      <c r="DI444" s="7"/>
      <c r="DJ444" s="7"/>
      <c r="DK444" s="7"/>
      <c r="DL444" s="7"/>
      <c r="DM444" s="7"/>
      <c r="DN444" s="7"/>
      <c r="DO444" s="7"/>
      <c r="DP444" s="7"/>
      <c r="DQ444" s="7"/>
      <c r="DR444" s="7"/>
      <c r="DS444" s="7"/>
      <c r="DT444" s="7"/>
      <c r="DU444" s="7"/>
      <c r="DV444" s="7"/>
      <c r="DW444" s="7"/>
      <c r="DX444" s="7"/>
      <c r="DY444" s="7"/>
      <c r="DZ444" s="7"/>
      <c r="EA444" s="7"/>
      <c r="EB444" s="7"/>
      <c r="EC444" s="7"/>
      <c r="ED444" s="7"/>
      <c r="EE444" s="7"/>
      <c r="EF444" s="7"/>
      <c r="EG444" s="7"/>
      <c r="EH444" s="7"/>
      <c r="EI444" s="7"/>
      <c r="EJ444" s="7"/>
      <c r="EK444" s="7"/>
      <c r="EL444" s="7"/>
      <c r="EM444" s="7"/>
      <c r="EN444" s="7"/>
      <c r="EO444" s="7"/>
      <c r="EP444" s="7"/>
      <c r="EQ444" s="7"/>
      <c r="ER444" s="7"/>
      <c r="ES444" s="7"/>
      <c r="ET444" s="7"/>
      <c r="EU444" s="7"/>
      <c r="EV444" s="7"/>
      <c r="EW444" s="7"/>
      <c r="EX444" s="7"/>
      <c r="EY444" s="7"/>
      <c r="EZ444" s="7"/>
      <c r="FA444" s="7"/>
      <c r="FB444" s="7"/>
      <c r="FC444" s="7"/>
      <c r="FD444" s="7"/>
      <c r="FE444" s="7"/>
      <c r="FF444" s="7"/>
      <c r="FG444" s="7"/>
      <c r="FH444" s="7"/>
      <c r="FI444" s="7"/>
      <c r="FJ444" s="7"/>
      <c r="FK444" s="7"/>
      <c r="FL444" s="7"/>
      <c r="FM444" s="7"/>
      <c r="FN444" s="7"/>
      <c r="FO444" s="7"/>
      <c r="FP444" s="7"/>
      <c r="FQ444" s="7"/>
      <c r="FR444" s="7"/>
      <c r="FS444" s="7"/>
      <c r="FT444" s="7"/>
      <c r="FU444" s="7"/>
      <c r="FV444" s="7"/>
      <c r="FW444" s="7"/>
      <c r="FX444" s="7"/>
      <c r="FY444" s="7"/>
      <c r="FZ444" s="7"/>
      <c r="GA444" s="7"/>
      <c r="GB444" s="7"/>
      <c r="GC444" s="7"/>
      <c r="GD444" s="7"/>
      <c r="GE444" s="7"/>
      <c r="GF444" s="7"/>
      <c r="GG444" s="7"/>
      <c r="GH444" s="7"/>
      <c r="GI444" s="7"/>
      <c r="GJ444" s="7"/>
      <c r="GK444" s="7"/>
      <c r="GL444" s="7"/>
      <c r="GM444" s="7"/>
      <c r="GN444" s="7"/>
      <c r="GO444" s="7"/>
      <c r="GP444" s="7"/>
      <c r="GQ444" s="7"/>
      <c r="GR444" s="7"/>
      <c r="GS444" s="7"/>
      <c r="GT444" s="7"/>
      <c r="GU444" s="7"/>
      <c r="GV444" s="7"/>
      <c r="GW444" s="7"/>
      <c r="GX444" s="7"/>
      <c r="GY444" s="7"/>
      <c r="GZ444" s="7"/>
      <c r="HA444" s="7"/>
      <c r="HB444" s="7"/>
      <c r="HC444" s="7"/>
      <c r="HD444" s="7"/>
      <c r="HE444" s="7"/>
      <c r="HF444" s="7"/>
      <c r="HG444" s="104"/>
    </row>
    <row r="445" spans="1:215" s="6" customFormat="1" ht="75.75" customHeight="1" x14ac:dyDescent="0.2">
      <c r="A445" s="167"/>
      <c r="B445" s="156"/>
      <c r="C445" s="156"/>
      <c r="D445" s="9" t="s">
        <v>1</v>
      </c>
      <c r="E445" s="8">
        <f>E425</f>
        <v>21188</v>
      </c>
      <c r="F445" s="8">
        <f>G445+H445+I445+J445+K445</f>
        <v>130142.49999999999</v>
      </c>
      <c r="G445" s="8">
        <f>G425</f>
        <v>24829.599999999999</v>
      </c>
      <c r="H445" s="8">
        <f t="shared" ref="H445:K445" si="330">H425</f>
        <v>25881.3</v>
      </c>
      <c r="I445" s="8">
        <f t="shared" si="330"/>
        <v>26477.200000000001</v>
      </c>
      <c r="J445" s="8">
        <f t="shared" si="330"/>
        <v>26477.200000000001</v>
      </c>
      <c r="K445" s="8">
        <f t="shared" si="330"/>
        <v>26477.200000000001</v>
      </c>
      <c r="L445" s="137"/>
      <c r="M445" s="12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  <c r="DH445" s="7"/>
      <c r="DI445" s="7"/>
      <c r="DJ445" s="7"/>
      <c r="DK445" s="7"/>
      <c r="DL445" s="7"/>
      <c r="DM445" s="7"/>
      <c r="DN445" s="7"/>
      <c r="DO445" s="7"/>
      <c r="DP445" s="7"/>
      <c r="DQ445" s="7"/>
      <c r="DR445" s="7"/>
      <c r="DS445" s="7"/>
      <c r="DT445" s="7"/>
      <c r="DU445" s="7"/>
      <c r="DV445" s="7"/>
      <c r="DW445" s="7"/>
      <c r="DX445" s="7"/>
      <c r="DY445" s="7"/>
      <c r="DZ445" s="7"/>
      <c r="EA445" s="7"/>
      <c r="EB445" s="7"/>
      <c r="EC445" s="7"/>
      <c r="ED445" s="7"/>
      <c r="EE445" s="7"/>
      <c r="EF445" s="7"/>
      <c r="EG445" s="7"/>
      <c r="EH445" s="7"/>
      <c r="EI445" s="7"/>
      <c r="EJ445" s="7"/>
      <c r="EK445" s="7"/>
      <c r="EL445" s="7"/>
      <c r="EM445" s="7"/>
      <c r="EN445" s="7"/>
      <c r="EO445" s="7"/>
      <c r="EP445" s="7"/>
      <c r="EQ445" s="7"/>
      <c r="ER445" s="7"/>
      <c r="ES445" s="7"/>
      <c r="ET445" s="7"/>
      <c r="EU445" s="7"/>
      <c r="EV445" s="7"/>
      <c r="EW445" s="7"/>
      <c r="EX445" s="7"/>
      <c r="EY445" s="7"/>
      <c r="EZ445" s="7"/>
      <c r="FA445" s="7"/>
      <c r="FB445" s="7"/>
      <c r="FC445" s="7"/>
      <c r="FD445" s="7"/>
      <c r="FE445" s="7"/>
      <c r="FF445" s="7"/>
      <c r="FG445" s="7"/>
      <c r="FH445" s="7"/>
      <c r="FI445" s="7"/>
      <c r="FJ445" s="7"/>
      <c r="FK445" s="7"/>
      <c r="FL445" s="7"/>
      <c r="FM445" s="7"/>
      <c r="FN445" s="7"/>
      <c r="FO445" s="7"/>
      <c r="FP445" s="7"/>
      <c r="FQ445" s="7"/>
      <c r="FR445" s="7"/>
      <c r="FS445" s="7"/>
      <c r="FT445" s="7"/>
      <c r="FU445" s="7"/>
      <c r="FV445" s="7"/>
      <c r="FW445" s="7"/>
      <c r="FX445" s="7"/>
      <c r="FY445" s="7"/>
      <c r="FZ445" s="7"/>
      <c r="GA445" s="7"/>
      <c r="GB445" s="7"/>
      <c r="GC445" s="7"/>
      <c r="GD445" s="7"/>
      <c r="GE445" s="7"/>
      <c r="GF445" s="7"/>
      <c r="GG445" s="7"/>
      <c r="GH445" s="7"/>
      <c r="GI445" s="7"/>
      <c r="GJ445" s="7"/>
      <c r="GK445" s="7"/>
      <c r="GL445" s="7"/>
      <c r="GM445" s="7"/>
      <c r="GN445" s="7"/>
      <c r="GO445" s="7"/>
      <c r="GP445" s="7"/>
      <c r="GQ445" s="7"/>
      <c r="GR445" s="7"/>
      <c r="GS445" s="7"/>
      <c r="GT445" s="7"/>
      <c r="GU445" s="7"/>
      <c r="GV445" s="7"/>
      <c r="GW445" s="7"/>
      <c r="GX445" s="7"/>
      <c r="GY445" s="7"/>
      <c r="GZ445" s="7"/>
      <c r="HA445" s="7"/>
      <c r="HB445" s="7"/>
      <c r="HC445" s="7"/>
      <c r="HD445" s="7"/>
      <c r="HE445" s="7"/>
      <c r="HF445" s="7"/>
      <c r="HG445" s="104"/>
    </row>
    <row r="446" spans="1:215" s="6" customFormat="1" ht="35.25" customHeight="1" x14ac:dyDescent="0.2">
      <c r="A446" s="167"/>
      <c r="B446" s="156"/>
      <c r="C446" s="156"/>
      <c r="D446" s="9" t="s">
        <v>0</v>
      </c>
      <c r="E446" s="8">
        <f>E426</f>
        <v>0</v>
      </c>
      <c r="F446" s="8">
        <f>G446+H446+I446+J446+K446</f>
        <v>0</v>
      </c>
      <c r="G446" s="8">
        <f>G426</f>
        <v>0</v>
      </c>
      <c r="H446" s="8">
        <f t="shared" ref="H446:K446" si="331">H426</f>
        <v>0</v>
      </c>
      <c r="I446" s="8">
        <f t="shared" si="331"/>
        <v>0</v>
      </c>
      <c r="J446" s="8">
        <f t="shared" si="331"/>
        <v>0</v>
      </c>
      <c r="K446" s="8">
        <f t="shared" si="331"/>
        <v>0</v>
      </c>
      <c r="L446" s="137"/>
      <c r="M446" s="128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  <c r="DH446" s="7"/>
      <c r="DI446" s="7"/>
      <c r="DJ446" s="7"/>
      <c r="DK446" s="7"/>
      <c r="DL446" s="7"/>
      <c r="DM446" s="7"/>
      <c r="DN446" s="7"/>
      <c r="DO446" s="7"/>
      <c r="DP446" s="7"/>
      <c r="DQ446" s="7"/>
      <c r="DR446" s="7"/>
      <c r="DS446" s="7"/>
      <c r="DT446" s="7"/>
      <c r="DU446" s="7"/>
      <c r="DV446" s="7"/>
      <c r="DW446" s="7"/>
      <c r="DX446" s="7"/>
      <c r="DY446" s="7"/>
      <c r="DZ446" s="7"/>
      <c r="EA446" s="7"/>
      <c r="EB446" s="7"/>
      <c r="EC446" s="7"/>
      <c r="ED446" s="7"/>
      <c r="EE446" s="7"/>
      <c r="EF446" s="7"/>
      <c r="EG446" s="7"/>
      <c r="EH446" s="7"/>
      <c r="EI446" s="7"/>
      <c r="EJ446" s="7"/>
      <c r="EK446" s="7"/>
      <c r="EL446" s="7"/>
      <c r="EM446" s="7"/>
      <c r="EN446" s="7"/>
      <c r="EO446" s="7"/>
      <c r="EP446" s="7"/>
      <c r="EQ446" s="7"/>
      <c r="ER446" s="7"/>
      <c r="ES446" s="7"/>
      <c r="ET446" s="7"/>
      <c r="EU446" s="7"/>
      <c r="EV446" s="7"/>
      <c r="EW446" s="7"/>
      <c r="EX446" s="7"/>
      <c r="EY446" s="7"/>
      <c r="EZ446" s="7"/>
      <c r="FA446" s="7"/>
      <c r="FB446" s="7"/>
      <c r="FC446" s="7"/>
      <c r="FD446" s="7"/>
      <c r="FE446" s="7"/>
      <c r="FF446" s="7"/>
      <c r="FG446" s="7"/>
      <c r="FH446" s="7"/>
      <c r="FI446" s="7"/>
      <c r="FJ446" s="7"/>
      <c r="FK446" s="7"/>
      <c r="FL446" s="7"/>
      <c r="FM446" s="7"/>
      <c r="FN446" s="7"/>
      <c r="FO446" s="7"/>
      <c r="FP446" s="7"/>
      <c r="FQ446" s="7"/>
      <c r="FR446" s="7"/>
      <c r="FS446" s="7"/>
      <c r="FT446" s="7"/>
      <c r="FU446" s="7"/>
      <c r="FV446" s="7"/>
      <c r="FW446" s="7"/>
      <c r="FX446" s="7"/>
      <c r="FY446" s="7"/>
      <c r="FZ446" s="7"/>
      <c r="GA446" s="7"/>
      <c r="GB446" s="7"/>
      <c r="GC446" s="7"/>
      <c r="GD446" s="7"/>
      <c r="GE446" s="7"/>
      <c r="GF446" s="7"/>
      <c r="GG446" s="7"/>
      <c r="GH446" s="7"/>
      <c r="GI446" s="7"/>
      <c r="GJ446" s="7"/>
      <c r="GK446" s="7"/>
      <c r="GL446" s="7"/>
      <c r="GM446" s="7"/>
      <c r="GN446" s="7"/>
      <c r="GO446" s="7"/>
      <c r="GP446" s="7"/>
      <c r="GQ446" s="7"/>
      <c r="GR446" s="7"/>
      <c r="GS446" s="7"/>
      <c r="GT446" s="7"/>
      <c r="GU446" s="7"/>
      <c r="GV446" s="7"/>
      <c r="GW446" s="7"/>
      <c r="GX446" s="7"/>
      <c r="GY446" s="7"/>
      <c r="GZ446" s="7"/>
      <c r="HA446" s="7"/>
      <c r="HB446" s="7"/>
      <c r="HC446" s="7"/>
      <c r="HD446" s="7"/>
      <c r="HE446" s="7"/>
      <c r="HF446" s="7"/>
      <c r="HG446" s="104"/>
    </row>
    <row r="447" spans="1:215" s="6" customFormat="1" ht="26.25" customHeight="1" x14ac:dyDescent="0.2">
      <c r="A447" s="167"/>
      <c r="B447" s="156" t="s">
        <v>5</v>
      </c>
      <c r="C447" s="156" t="s">
        <v>73</v>
      </c>
      <c r="D447" s="4" t="s">
        <v>4</v>
      </c>
      <c r="E447" s="11">
        <f>E448+E449+E450+E451</f>
        <v>119915.9</v>
      </c>
      <c r="F447" s="69">
        <f t="shared" ref="F447" si="332">F448+F449+F450+F451</f>
        <v>851792.4</v>
      </c>
      <c r="G447" s="69">
        <f>G448+G449+G450+G451</f>
        <v>147000.1</v>
      </c>
      <c r="H447" s="69">
        <f t="shared" ref="H447:K447" si="333">H448+H449+H450+H451</f>
        <v>156855.4</v>
      </c>
      <c r="I447" s="69">
        <f t="shared" si="333"/>
        <v>177122.7</v>
      </c>
      <c r="J447" s="69">
        <f t="shared" si="333"/>
        <v>185037.1</v>
      </c>
      <c r="K447" s="69">
        <f t="shared" si="333"/>
        <v>185777.1</v>
      </c>
      <c r="L447" s="121"/>
      <c r="M447" s="13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  <c r="DH447" s="7"/>
      <c r="DI447" s="7"/>
      <c r="DJ447" s="7"/>
      <c r="DK447" s="7"/>
      <c r="DL447" s="7"/>
      <c r="DM447" s="7"/>
      <c r="DN447" s="7"/>
      <c r="DO447" s="7"/>
      <c r="DP447" s="7"/>
      <c r="DQ447" s="7"/>
      <c r="DR447" s="7"/>
      <c r="DS447" s="7"/>
      <c r="DT447" s="7"/>
      <c r="DU447" s="7"/>
      <c r="DV447" s="7"/>
      <c r="DW447" s="7"/>
      <c r="DX447" s="7"/>
      <c r="DY447" s="7"/>
      <c r="DZ447" s="7"/>
      <c r="EA447" s="7"/>
      <c r="EB447" s="7"/>
      <c r="EC447" s="7"/>
      <c r="ED447" s="7"/>
      <c r="EE447" s="7"/>
      <c r="EF447" s="7"/>
      <c r="EG447" s="7"/>
      <c r="EH447" s="7"/>
      <c r="EI447" s="7"/>
      <c r="EJ447" s="7"/>
      <c r="EK447" s="7"/>
      <c r="EL447" s="7"/>
      <c r="EM447" s="7"/>
      <c r="EN447" s="7"/>
      <c r="EO447" s="7"/>
      <c r="EP447" s="7"/>
      <c r="EQ447" s="7"/>
      <c r="ER447" s="7"/>
      <c r="ES447" s="7"/>
      <c r="ET447" s="7"/>
      <c r="EU447" s="7"/>
      <c r="EV447" s="7"/>
      <c r="EW447" s="7"/>
      <c r="EX447" s="7"/>
      <c r="EY447" s="7"/>
      <c r="EZ447" s="7"/>
      <c r="FA447" s="7"/>
      <c r="FB447" s="7"/>
      <c r="FC447" s="7"/>
      <c r="FD447" s="7"/>
      <c r="FE447" s="7"/>
      <c r="FF447" s="7"/>
      <c r="FG447" s="7"/>
      <c r="FH447" s="7"/>
      <c r="FI447" s="7"/>
      <c r="FJ447" s="7"/>
      <c r="FK447" s="7"/>
      <c r="FL447" s="7"/>
      <c r="FM447" s="7"/>
      <c r="FN447" s="7"/>
      <c r="FO447" s="7"/>
      <c r="FP447" s="7"/>
      <c r="FQ447" s="7"/>
      <c r="FR447" s="7"/>
      <c r="FS447" s="7"/>
      <c r="FT447" s="7"/>
      <c r="FU447" s="7"/>
      <c r="FV447" s="7"/>
      <c r="FW447" s="7"/>
      <c r="FX447" s="7"/>
      <c r="FY447" s="7"/>
      <c r="FZ447" s="7"/>
      <c r="GA447" s="7"/>
      <c r="GB447" s="7"/>
      <c r="GC447" s="7"/>
      <c r="GD447" s="7"/>
      <c r="GE447" s="7"/>
      <c r="GF447" s="7"/>
      <c r="GG447" s="7"/>
      <c r="GH447" s="7"/>
      <c r="GI447" s="7"/>
      <c r="GJ447" s="7"/>
      <c r="GK447" s="7"/>
      <c r="GL447" s="7"/>
      <c r="GM447" s="7"/>
      <c r="GN447" s="7"/>
      <c r="GO447" s="7"/>
      <c r="GP447" s="7"/>
      <c r="GQ447" s="7"/>
      <c r="GR447" s="7"/>
      <c r="GS447" s="7"/>
      <c r="GT447" s="7"/>
      <c r="GU447" s="7"/>
      <c r="GV447" s="7"/>
      <c r="GW447" s="7"/>
      <c r="GX447" s="7"/>
      <c r="GY447" s="7"/>
      <c r="GZ447" s="7"/>
      <c r="HA447" s="7"/>
      <c r="HB447" s="7"/>
      <c r="HC447" s="7"/>
      <c r="HD447" s="7"/>
      <c r="HE447" s="7"/>
      <c r="HF447" s="7"/>
      <c r="HG447" s="104"/>
    </row>
    <row r="448" spans="1:215" s="6" customFormat="1" ht="47.25" customHeight="1" x14ac:dyDescent="0.2">
      <c r="A448" s="167"/>
      <c r="B448" s="156"/>
      <c r="C448" s="156"/>
      <c r="D448" s="5" t="s">
        <v>3</v>
      </c>
      <c r="E448" s="8">
        <f t="shared" ref="E448:K451" si="334">E217+E303+E320+E381+E417+E443</f>
        <v>0</v>
      </c>
      <c r="F448" s="8">
        <f t="shared" si="334"/>
        <v>0</v>
      </c>
      <c r="G448" s="8">
        <f t="shared" si="334"/>
        <v>0</v>
      </c>
      <c r="H448" s="8">
        <f t="shared" si="334"/>
        <v>0</v>
      </c>
      <c r="I448" s="8">
        <f t="shared" si="334"/>
        <v>0</v>
      </c>
      <c r="J448" s="8">
        <f t="shared" si="334"/>
        <v>0</v>
      </c>
      <c r="K448" s="8">
        <f t="shared" si="334"/>
        <v>0</v>
      </c>
      <c r="L448" s="121"/>
      <c r="M448" s="13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  <c r="DH448" s="7"/>
      <c r="DI448" s="7"/>
      <c r="DJ448" s="7"/>
      <c r="DK448" s="7"/>
      <c r="DL448" s="7"/>
      <c r="DM448" s="7"/>
      <c r="DN448" s="7"/>
      <c r="DO448" s="7"/>
      <c r="DP448" s="7"/>
      <c r="DQ448" s="7"/>
      <c r="DR448" s="7"/>
      <c r="DS448" s="7"/>
      <c r="DT448" s="7"/>
      <c r="DU448" s="7"/>
      <c r="DV448" s="7"/>
      <c r="DW448" s="7"/>
      <c r="DX448" s="7"/>
      <c r="DY448" s="7"/>
      <c r="DZ448" s="7"/>
      <c r="EA448" s="7"/>
      <c r="EB448" s="7"/>
      <c r="EC448" s="7"/>
      <c r="ED448" s="7"/>
      <c r="EE448" s="7"/>
      <c r="EF448" s="7"/>
      <c r="EG448" s="7"/>
      <c r="EH448" s="7"/>
      <c r="EI448" s="7"/>
      <c r="EJ448" s="7"/>
      <c r="EK448" s="7"/>
      <c r="EL448" s="7"/>
      <c r="EM448" s="7"/>
      <c r="EN448" s="7"/>
      <c r="EO448" s="7"/>
      <c r="EP448" s="7"/>
      <c r="EQ448" s="7"/>
      <c r="ER448" s="7"/>
      <c r="ES448" s="7"/>
      <c r="ET448" s="7"/>
      <c r="EU448" s="7"/>
      <c r="EV448" s="7"/>
      <c r="EW448" s="7"/>
      <c r="EX448" s="7"/>
      <c r="EY448" s="7"/>
      <c r="EZ448" s="7"/>
      <c r="FA448" s="7"/>
      <c r="FB448" s="7"/>
      <c r="FC448" s="7"/>
      <c r="FD448" s="7"/>
      <c r="FE448" s="7"/>
      <c r="FF448" s="7"/>
      <c r="FG448" s="7"/>
      <c r="FH448" s="7"/>
      <c r="FI448" s="7"/>
      <c r="FJ448" s="7"/>
      <c r="FK448" s="7"/>
      <c r="FL448" s="7"/>
      <c r="FM448" s="7"/>
      <c r="FN448" s="7"/>
      <c r="FO448" s="7"/>
      <c r="FP448" s="7"/>
      <c r="FQ448" s="7"/>
      <c r="FR448" s="7"/>
      <c r="FS448" s="7"/>
      <c r="FT448" s="7"/>
      <c r="FU448" s="7"/>
      <c r="FV448" s="7"/>
      <c r="FW448" s="7"/>
      <c r="FX448" s="7"/>
      <c r="FY448" s="7"/>
      <c r="FZ448" s="7"/>
      <c r="GA448" s="7"/>
      <c r="GB448" s="7"/>
      <c r="GC448" s="7"/>
      <c r="GD448" s="7"/>
      <c r="GE448" s="7"/>
      <c r="GF448" s="7"/>
      <c r="GG448" s="7"/>
      <c r="GH448" s="7"/>
      <c r="GI448" s="7"/>
      <c r="GJ448" s="7"/>
      <c r="GK448" s="7"/>
      <c r="GL448" s="7"/>
      <c r="GM448" s="7"/>
      <c r="GN448" s="7"/>
      <c r="GO448" s="7"/>
      <c r="GP448" s="7"/>
      <c r="GQ448" s="7"/>
      <c r="GR448" s="7"/>
      <c r="GS448" s="7"/>
      <c r="GT448" s="7"/>
      <c r="GU448" s="7"/>
      <c r="GV448" s="7"/>
      <c r="GW448" s="7"/>
      <c r="GX448" s="7"/>
      <c r="GY448" s="7"/>
      <c r="GZ448" s="7"/>
      <c r="HA448" s="7"/>
      <c r="HB448" s="7"/>
      <c r="HC448" s="7"/>
      <c r="HD448" s="7"/>
      <c r="HE448" s="7"/>
      <c r="HF448" s="7"/>
      <c r="HG448" s="104"/>
    </row>
    <row r="449" spans="1:215" s="6" customFormat="1" ht="59.25" customHeight="1" x14ac:dyDescent="0.2">
      <c r="A449" s="167"/>
      <c r="B449" s="156"/>
      <c r="C449" s="156"/>
      <c r="D449" s="5" t="s">
        <v>2</v>
      </c>
      <c r="E449" s="8">
        <f t="shared" si="334"/>
        <v>0</v>
      </c>
      <c r="F449" s="53">
        <f t="shared" si="334"/>
        <v>13609</v>
      </c>
      <c r="G449" s="53">
        <f t="shared" si="334"/>
        <v>1742</v>
      </c>
      <c r="H449" s="53">
        <f t="shared" si="334"/>
        <v>2546</v>
      </c>
      <c r="I449" s="53">
        <f t="shared" si="334"/>
        <v>3107</v>
      </c>
      <c r="J449" s="53">
        <f t="shared" si="334"/>
        <v>3107</v>
      </c>
      <c r="K449" s="53">
        <f t="shared" si="334"/>
        <v>3107</v>
      </c>
      <c r="L449" s="121"/>
      <c r="M449" s="13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  <c r="DH449" s="7"/>
      <c r="DI449" s="7"/>
      <c r="DJ449" s="7"/>
      <c r="DK449" s="7"/>
      <c r="DL449" s="7"/>
      <c r="DM449" s="7"/>
      <c r="DN449" s="7"/>
      <c r="DO449" s="7"/>
      <c r="DP449" s="7"/>
      <c r="DQ449" s="7"/>
      <c r="DR449" s="7"/>
      <c r="DS449" s="7"/>
      <c r="DT449" s="7"/>
      <c r="DU449" s="7"/>
      <c r="DV449" s="7"/>
      <c r="DW449" s="7"/>
      <c r="DX449" s="7"/>
      <c r="DY449" s="7"/>
      <c r="DZ449" s="7"/>
      <c r="EA449" s="7"/>
      <c r="EB449" s="7"/>
      <c r="EC449" s="7"/>
      <c r="ED449" s="7"/>
      <c r="EE449" s="7"/>
      <c r="EF449" s="7"/>
      <c r="EG449" s="7"/>
      <c r="EH449" s="7"/>
      <c r="EI449" s="7"/>
      <c r="EJ449" s="7"/>
      <c r="EK449" s="7"/>
      <c r="EL449" s="7"/>
      <c r="EM449" s="7"/>
      <c r="EN449" s="7"/>
      <c r="EO449" s="7"/>
      <c r="EP449" s="7"/>
      <c r="EQ449" s="7"/>
      <c r="ER449" s="7"/>
      <c r="ES449" s="7"/>
      <c r="ET449" s="7"/>
      <c r="EU449" s="7"/>
      <c r="EV449" s="7"/>
      <c r="EW449" s="7"/>
      <c r="EX449" s="7"/>
      <c r="EY449" s="7"/>
      <c r="EZ449" s="7"/>
      <c r="FA449" s="7"/>
      <c r="FB449" s="7"/>
      <c r="FC449" s="7"/>
      <c r="FD449" s="7"/>
      <c r="FE449" s="7"/>
      <c r="FF449" s="7"/>
      <c r="FG449" s="7"/>
      <c r="FH449" s="7"/>
      <c r="FI449" s="7"/>
      <c r="FJ449" s="7"/>
      <c r="FK449" s="7"/>
      <c r="FL449" s="7"/>
      <c r="FM449" s="7"/>
      <c r="FN449" s="7"/>
      <c r="FO449" s="7"/>
      <c r="FP449" s="7"/>
      <c r="FQ449" s="7"/>
      <c r="FR449" s="7"/>
      <c r="FS449" s="7"/>
      <c r="FT449" s="7"/>
      <c r="FU449" s="7"/>
      <c r="FV449" s="7"/>
      <c r="FW449" s="7"/>
      <c r="FX449" s="7"/>
      <c r="FY449" s="7"/>
      <c r="FZ449" s="7"/>
      <c r="GA449" s="7"/>
      <c r="GB449" s="7"/>
      <c r="GC449" s="7"/>
      <c r="GD449" s="7"/>
      <c r="GE449" s="7"/>
      <c r="GF449" s="7"/>
      <c r="GG449" s="7"/>
      <c r="GH449" s="7"/>
      <c r="GI449" s="7"/>
      <c r="GJ449" s="7"/>
      <c r="GK449" s="7"/>
      <c r="GL449" s="7"/>
      <c r="GM449" s="7"/>
      <c r="GN449" s="7"/>
      <c r="GO449" s="7"/>
      <c r="GP449" s="7"/>
      <c r="GQ449" s="7"/>
      <c r="GR449" s="7"/>
      <c r="GS449" s="7"/>
      <c r="GT449" s="7"/>
      <c r="GU449" s="7"/>
      <c r="GV449" s="7"/>
      <c r="GW449" s="7"/>
      <c r="GX449" s="7"/>
      <c r="GY449" s="7"/>
      <c r="GZ449" s="7"/>
      <c r="HA449" s="7"/>
      <c r="HB449" s="7"/>
      <c r="HC449" s="7"/>
      <c r="HD449" s="7"/>
      <c r="HE449" s="7"/>
      <c r="HF449" s="7"/>
      <c r="HG449" s="104"/>
    </row>
    <row r="450" spans="1:215" s="6" customFormat="1" ht="77.25" customHeight="1" x14ac:dyDescent="0.2">
      <c r="A450" s="167"/>
      <c r="B450" s="156"/>
      <c r="C450" s="156"/>
      <c r="D450" s="4" t="s">
        <v>1</v>
      </c>
      <c r="E450" s="8">
        <f t="shared" si="334"/>
        <v>119915.9</v>
      </c>
      <c r="F450" s="53">
        <f t="shared" si="334"/>
        <v>838183.4</v>
      </c>
      <c r="G450" s="53">
        <f t="shared" si="334"/>
        <v>145258.1</v>
      </c>
      <c r="H450" s="53">
        <f t="shared" si="334"/>
        <v>154309.4</v>
      </c>
      <c r="I450" s="53">
        <f t="shared" si="334"/>
        <v>174015.7</v>
      </c>
      <c r="J450" s="53">
        <f t="shared" si="334"/>
        <v>181930.1</v>
      </c>
      <c r="K450" s="53">
        <f t="shared" si="334"/>
        <v>182670.1</v>
      </c>
      <c r="L450" s="121"/>
      <c r="M450" s="13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  <c r="DH450" s="7"/>
      <c r="DI450" s="7"/>
      <c r="DJ450" s="7"/>
      <c r="DK450" s="7"/>
      <c r="DL450" s="7"/>
      <c r="DM450" s="7"/>
      <c r="DN450" s="7"/>
      <c r="DO450" s="7"/>
      <c r="DP450" s="7"/>
      <c r="DQ450" s="7"/>
      <c r="DR450" s="7"/>
      <c r="DS450" s="7"/>
      <c r="DT450" s="7"/>
      <c r="DU450" s="7"/>
      <c r="DV450" s="7"/>
      <c r="DW450" s="7"/>
      <c r="DX450" s="7"/>
      <c r="DY450" s="7"/>
      <c r="DZ450" s="7"/>
      <c r="EA450" s="7"/>
      <c r="EB450" s="7"/>
      <c r="EC450" s="7"/>
      <c r="ED450" s="7"/>
      <c r="EE450" s="7"/>
      <c r="EF450" s="7"/>
      <c r="EG450" s="7"/>
      <c r="EH450" s="7"/>
      <c r="EI450" s="7"/>
      <c r="EJ450" s="7"/>
      <c r="EK450" s="7"/>
      <c r="EL450" s="7"/>
      <c r="EM450" s="7"/>
      <c r="EN450" s="7"/>
      <c r="EO450" s="7"/>
      <c r="EP450" s="7"/>
      <c r="EQ450" s="7"/>
      <c r="ER450" s="7"/>
      <c r="ES450" s="7"/>
      <c r="ET450" s="7"/>
      <c r="EU450" s="7"/>
      <c r="EV450" s="7"/>
      <c r="EW450" s="7"/>
      <c r="EX450" s="7"/>
      <c r="EY450" s="7"/>
      <c r="EZ450" s="7"/>
      <c r="FA450" s="7"/>
      <c r="FB450" s="7"/>
      <c r="FC450" s="7"/>
      <c r="FD450" s="7"/>
      <c r="FE450" s="7"/>
      <c r="FF450" s="7"/>
      <c r="FG450" s="7"/>
      <c r="FH450" s="7"/>
      <c r="FI450" s="7"/>
      <c r="FJ450" s="7"/>
      <c r="FK450" s="7"/>
      <c r="FL450" s="7"/>
      <c r="FM450" s="7"/>
      <c r="FN450" s="7"/>
      <c r="FO450" s="7"/>
      <c r="FP450" s="7"/>
      <c r="FQ450" s="7"/>
      <c r="FR450" s="7"/>
      <c r="FS450" s="7"/>
      <c r="FT450" s="7"/>
      <c r="FU450" s="7"/>
      <c r="FV450" s="7"/>
      <c r="FW450" s="7"/>
      <c r="FX450" s="7"/>
      <c r="FY450" s="7"/>
      <c r="FZ450" s="7"/>
      <c r="GA450" s="7"/>
      <c r="GB450" s="7"/>
      <c r="GC450" s="7"/>
      <c r="GD450" s="7"/>
      <c r="GE450" s="7"/>
      <c r="GF450" s="7"/>
      <c r="GG450" s="7"/>
      <c r="GH450" s="7"/>
      <c r="GI450" s="7"/>
      <c r="GJ450" s="7"/>
      <c r="GK450" s="7"/>
      <c r="GL450" s="7"/>
      <c r="GM450" s="7"/>
      <c r="GN450" s="7"/>
      <c r="GO450" s="7"/>
      <c r="GP450" s="7"/>
      <c r="GQ450" s="7"/>
      <c r="GR450" s="7"/>
      <c r="GS450" s="7"/>
      <c r="GT450" s="7"/>
      <c r="GU450" s="7"/>
      <c r="GV450" s="7"/>
      <c r="GW450" s="7"/>
      <c r="GX450" s="7"/>
      <c r="GY450" s="7"/>
      <c r="GZ450" s="7"/>
      <c r="HA450" s="7"/>
      <c r="HB450" s="7"/>
      <c r="HC450" s="7"/>
      <c r="HD450" s="7"/>
      <c r="HE450" s="7"/>
      <c r="HF450" s="7"/>
      <c r="HG450" s="104"/>
    </row>
    <row r="451" spans="1:215" s="6" customFormat="1" ht="30.75" customHeight="1" x14ac:dyDescent="0.2">
      <c r="A451" s="167"/>
      <c r="B451" s="156"/>
      <c r="C451" s="156"/>
      <c r="D451" s="3" t="s">
        <v>0</v>
      </c>
      <c r="E451" s="8">
        <f t="shared" si="334"/>
        <v>0</v>
      </c>
      <c r="F451" s="8">
        <f t="shared" si="334"/>
        <v>0</v>
      </c>
      <c r="G451" s="8">
        <f t="shared" si="334"/>
        <v>0</v>
      </c>
      <c r="H451" s="8">
        <f t="shared" si="334"/>
        <v>0</v>
      </c>
      <c r="I451" s="8">
        <f t="shared" si="334"/>
        <v>0</v>
      </c>
      <c r="J451" s="8">
        <f t="shared" si="334"/>
        <v>0</v>
      </c>
      <c r="K451" s="8">
        <f t="shared" si="334"/>
        <v>0</v>
      </c>
      <c r="L451" s="121"/>
      <c r="M451" s="13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  <c r="DH451" s="7"/>
      <c r="DI451" s="7"/>
      <c r="DJ451" s="7"/>
      <c r="DK451" s="7"/>
      <c r="DL451" s="7"/>
      <c r="DM451" s="7"/>
      <c r="DN451" s="7"/>
      <c r="DO451" s="7"/>
      <c r="DP451" s="7"/>
      <c r="DQ451" s="7"/>
      <c r="DR451" s="7"/>
      <c r="DS451" s="7"/>
      <c r="DT451" s="7"/>
      <c r="DU451" s="7"/>
      <c r="DV451" s="7"/>
      <c r="DW451" s="7"/>
      <c r="DX451" s="7"/>
      <c r="DY451" s="7"/>
      <c r="DZ451" s="7"/>
      <c r="EA451" s="7"/>
      <c r="EB451" s="7"/>
      <c r="EC451" s="7"/>
      <c r="ED451" s="7"/>
      <c r="EE451" s="7"/>
      <c r="EF451" s="7"/>
      <c r="EG451" s="7"/>
      <c r="EH451" s="7"/>
      <c r="EI451" s="7"/>
      <c r="EJ451" s="7"/>
      <c r="EK451" s="7"/>
      <c r="EL451" s="7"/>
      <c r="EM451" s="7"/>
      <c r="EN451" s="7"/>
      <c r="EO451" s="7"/>
      <c r="EP451" s="7"/>
      <c r="EQ451" s="7"/>
      <c r="ER451" s="7"/>
      <c r="ES451" s="7"/>
      <c r="ET451" s="7"/>
      <c r="EU451" s="7"/>
      <c r="EV451" s="7"/>
      <c r="EW451" s="7"/>
      <c r="EX451" s="7"/>
      <c r="EY451" s="7"/>
      <c r="EZ451" s="7"/>
      <c r="FA451" s="7"/>
      <c r="FB451" s="7"/>
      <c r="FC451" s="7"/>
      <c r="FD451" s="7"/>
      <c r="FE451" s="7"/>
      <c r="FF451" s="7"/>
      <c r="FG451" s="7"/>
      <c r="FH451" s="7"/>
      <c r="FI451" s="7"/>
      <c r="FJ451" s="7"/>
      <c r="FK451" s="7"/>
      <c r="FL451" s="7"/>
      <c r="FM451" s="7"/>
      <c r="FN451" s="7"/>
      <c r="FO451" s="7"/>
      <c r="FP451" s="7"/>
      <c r="FQ451" s="7"/>
      <c r="FR451" s="7"/>
      <c r="FS451" s="7"/>
      <c r="FT451" s="7"/>
      <c r="FU451" s="7"/>
      <c r="FV451" s="7"/>
      <c r="FW451" s="7"/>
      <c r="FX451" s="7"/>
      <c r="FY451" s="7"/>
      <c r="FZ451" s="7"/>
      <c r="GA451" s="7"/>
      <c r="GB451" s="7"/>
      <c r="GC451" s="7"/>
      <c r="GD451" s="7"/>
      <c r="GE451" s="7"/>
      <c r="GF451" s="7"/>
      <c r="GG451" s="7"/>
      <c r="GH451" s="7"/>
      <c r="GI451" s="7"/>
      <c r="GJ451" s="7"/>
      <c r="GK451" s="7"/>
      <c r="GL451" s="7"/>
      <c r="GM451" s="7"/>
      <c r="GN451" s="7"/>
      <c r="GO451" s="7"/>
      <c r="GP451" s="7"/>
      <c r="GQ451" s="7"/>
      <c r="GR451" s="7"/>
      <c r="GS451" s="7"/>
      <c r="GT451" s="7"/>
      <c r="GU451" s="7"/>
      <c r="GV451" s="7"/>
      <c r="GW451" s="7"/>
      <c r="GX451" s="7"/>
      <c r="GY451" s="7"/>
      <c r="GZ451" s="7"/>
      <c r="HA451" s="7"/>
      <c r="HB451" s="7"/>
      <c r="HC451" s="7"/>
      <c r="HD451" s="7"/>
      <c r="HE451" s="7"/>
      <c r="HF451" s="7"/>
      <c r="HG451" s="104"/>
    </row>
    <row r="452" spans="1:215" s="7" customFormat="1" ht="22.5" customHeight="1" x14ac:dyDescent="0.2">
      <c r="A452" s="220"/>
      <c r="B452" s="68"/>
      <c r="C452" s="68"/>
      <c r="D452" s="68"/>
      <c r="E452" s="68"/>
      <c r="F452" s="68"/>
      <c r="G452" s="22"/>
      <c r="H452" s="22"/>
      <c r="I452" s="68"/>
      <c r="J452" s="68"/>
      <c r="K452" s="68"/>
      <c r="L452" s="102"/>
      <c r="M452" s="219"/>
    </row>
    <row r="453" spans="1:215" s="7" customFormat="1" ht="48" customHeight="1" x14ac:dyDescent="0.2">
      <c r="A453" s="220"/>
      <c r="B453" s="68"/>
      <c r="C453" s="68"/>
      <c r="D453" s="68"/>
      <c r="E453" s="68"/>
      <c r="F453" s="68"/>
      <c r="G453" s="22"/>
      <c r="H453" s="22"/>
      <c r="I453" s="68"/>
      <c r="J453" s="68"/>
      <c r="K453" s="68"/>
      <c r="L453" s="102"/>
      <c r="M453" s="219"/>
    </row>
    <row r="454" spans="1:215" s="7" customFormat="1" ht="65.25" customHeight="1" x14ac:dyDescent="0.2">
      <c r="A454" s="220"/>
      <c r="B454" s="68"/>
      <c r="C454" s="68"/>
      <c r="D454" s="68"/>
      <c r="E454" s="68"/>
      <c r="F454" s="68"/>
      <c r="G454" s="22"/>
      <c r="H454" s="22"/>
      <c r="I454" s="68"/>
      <c r="J454" s="68"/>
      <c r="K454" s="68"/>
      <c r="L454" s="102"/>
      <c r="M454" s="219"/>
    </row>
    <row r="455" spans="1:215" s="7" customFormat="1" ht="81" customHeight="1" x14ac:dyDescent="0.2">
      <c r="A455" s="220"/>
      <c r="B455" s="68"/>
      <c r="C455" s="68"/>
      <c r="D455" s="68"/>
      <c r="E455" s="68"/>
      <c r="F455" s="68"/>
      <c r="G455" s="22"/>
      <c r="H455" s="22"/>
      <c r="I455" s="68"/>
      <c r="J455" s="68"/>
      <c r="K455" s="68"/>
      <c r="L455" s="102"/>
      <c r="M455" s="219"/>
    </row>
    <row r="456" spans="1:215" s="7" customFormat="1" ht="39" customHeight="1" x14ac:dyDescent="0.2">
      <c r="A456" s="220"/>
      <c r="B456" s="68"/>
      <c r="C456" s="68"/>
      <c r="D456" s="68"/>
      <c r="E456" s="68"/>
      <c r="F456" s="68"/>
      <c r="G456" s="22"/>
      <c r="H456" s="22"/>
      <c r="I456" s="68"/>
      <c r="J456" s="68"/>
      <c r="K456" s="68"/>
      <c r="L456" s="102"/>
      <c r="M456" s="219"/>
    </row>
    <row r="457" spans="1:215" s="68" customFormat="1" ht="17.25" customHeight="1" x14ac:dyDescent="0.2">
      <c r="A457" s="220"/>
      <c r="G457" s="22"/>
      <c r="H457" s="22"/>
      <c r="L457" s="102"/>
      <c r="M457" s="218"/>
    </row>
    <row r="458" spans="1:215" s="68" customFormat="1" ht="50.25" customHeight="1" x14ac:dyDescent="0.2">
      <c r="A458" s="220"/>
      <c r="G458" s="22"/>
      <c r="H458" s="22"/>
      <c r="L458" s="102"/>
      <c r="M458" s="218"/>
    </row>
    <row r="459" spans="1:215" s="68" customFormat="1" ht="63" customHeight="1" x14ac:dyDescent="0.2">
      <c r="A459" s="220"/>
      <c r="G459" s="22"/>
      <c r="H459" s="22"/>
      <c r="L459" s="102"/>
      <c r="M459" s="218"/>
    </row>
    <row r="460" spans="1:215" s="68" customFormat="1" ht="79.5" customHeight="1" x14ac:dyDescent="0.2">
      <c r="A460" s="220"/>
      <c r="G460" s="22"/>
      <c r="H460" s="22"/>
      <c r="L460" s="102"/>
      <c r="M460" s="218"/>
    </row>
    <row r="461" spans="1:215" s="68" customFormat="1" ht="37.5" customHeight="1" x14ac:dyDescent="0.2">
      <c r="A461" s="220"/>
      <c r="G461" s="22"/>
      <c r="H461" s="22"/>
      <c r="L461" s="102"/>
      <c r="M461" s="218"/>
    </row>
  </sheetData>
  <sheetProtection selectLockedCells="1" selectUnlockedCells="1"/>
  <mergeCells count="463">
    <mergeCell ref="A186:A190"/>
    <mergeCell ref="B186:B190"/>
    <mergeCell ref="C186:C190"/>
    <mergeCell ref="L186:L190"/>
    <mergeCell ref="M186:M190"/>
    <mergeCell ref="A191:A195"/>
    <mergeCell ref="B191:B195"/>
    <mergeCell ref="C191:C195"/>
    <mergeCell ref="L191:L195"/>
    <mergeCell ref="M191:M195"/>
    <mergeCell ref="A196:A200"/>
    <mergeCell ref="B196:B200"/>
    <mergeCell ref="C196:C200"/>
    <mergeCell ref="L196:L200"/>
    <mergeCell ref="M196:M200"/>
    <mergeCell ref="C201:C205"/>
    <mergeCell ref="B201:B205"/>
    <mergeCell ref="A201:A205"/>
    <mergeCell ref="L201:L205"/>
    <mergeCell ref="M201:M205"/>
    <mergeCell ref="A216:A220"/>
    <mergeCell ref="B216:B220"/>
    <mergeCell ref="C216:C220"/>
    <mergeCell ref="L216:L220"/>
    <mergeCell ref="M216:M220"/>
    <mergeCell ref="B206:B210"/>
    <mergeCell ref="M206:M210"/>
    <mergeCell ref="L206:L210"/>
    <mergeCell ref="C206:C210"/>
    <mergeCell ref="B211:B215"/>
    <mergeCell ref="C211:C215"/>
    <mergeCell ref="A211:A215"/>
    <mergeCell ref="L211:L215"/>
    <mergeCell ref="M211:M215"/>
    <mergeCell ref="A181:A185"/>
    <mergeCell ref="B181:B185"/>
    <mergeCell ref="C181:C185"/>
    <mergeCell ref="L181:L185"/>
    <mergeCell ref="M181:M185"/>
    <mergeCell ref="A166:A170"/>
    <mergeCell ref="B166:B170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76:A180"/>
    <mergeCell ref="B176:B180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141:A145"/>
    <mergeCell ref="B141:B145"/>
    <mergeCell ref="C141:C145"/>
    <mergeCell ref="L141:L145"/>
    <mergeCell ref="A151:A155"/>
    <mergeCell ref="B151:B155"/>
    <mergeCell ref="C151:C155"/>
    <mergeCell ref="L151:L155"/>
    <mergeCell ref="M151:M155"/>
    <mergeCell ref="A146:A150"/>
    <mergeCell ref="B146:B150"/>
    <mergeCell ref="C146:C150"/>
    <mergeCell ref="L146:L150"/>
    <mergeCell ref="M146:M150"/>
    <mergeCell ref="A116:A120"/>
    <mergeCell ref="B116:B120"/>
    <mergeCell ref="C116:C120"/>
    <mergeCell ref="L116:L120"/>
    <mergeCell ref="M116:M120"/>
    <mergeCell ref="A131:A135"/>
    <mergeCell ref="B131:B135"/>
    <mergeCell ref="C131:C135"/>
    <mergeCell ref="L131:L135"/>
    <mergeCell ref="M131:M135"/>
    <mergeCell ref="A121:A125"/>
    <mergeCell ref="B121:B125"/>
    <mergeCell ref="C121:C125"/>
    <mergeCell ref="L121:L125"/>
    <mergeCell ref="M121:M125"/>
    <mergeCell ref="A126:A130"/>
    <mergeCell ref="B126:B130"/>
    <mergeCell ref="C126:C130"/>
    <mergeCell ref="L126:L130"/>
    <mergeCell ref="M126:M130"/>
    <mergeCell ref="M66:M70"/>
    <mergeCell ref="A86:A90"/>
    <mergeCell ref="B86:B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M46:M50"/>
    <mergeCell ref="A51:A55"/>
    <mergeCell ref="B51:B55"/>
    <mergeCell ref="C51:C55"/>
    <mergeCell ref="L51:L55"/>
    <mergeCell ref="M51:M55"/>
    <mergeCell ref="A61:A65"/>
    <mergeCell ref="B61:B65"/>
    <mergeCell ref="C61:C65"/>
    <mergeCell ref="L61:L65"/>
    <mergeCell ref="M61:M65"/>
    <mergeCell ref="L447:L451"/>
    <mergeCell ref="M457:M461"/>
    <mergeCell ref="M452:M456"/>
    <mergeCell ref="L442:L446"/>
    <mergeCell ref="M422:M426"/>
    <mergeCell ref="A422:A426"/>
    <mergeCell ref="B422:B426"/>
    <mergeCell ref="M427:M431"/>
    <mergeCell ref="L427:L431"/>
    <mergeCell ref="B432:B436"/>
    <mergeCell ref="M442:M446"/>
    <mergeCell ref="M447:M451"/>
    <mergeCell ref="L422:L426"/>
    <mergeCell ref="C447:C451"/>
    <mergeCell ref="A442:A446"/>
    <mergeCell ref="A447:A451"/>
    <mergeCell ref="A457:A461"/>
    <mergeCell ref="B447:B451"/>
    <mergeCell ref="A452:A456"/>
    <mergeCell ref="B442:B446"/>
    <mergeCell ref="C442:C446"/>
    <mergeCell ref="A427:A431"/>
    <mergeCell ref="C437:C441"/>
    <mergeCell ref="C422:C426"/>
    <mergeCell ref="B416:B420"/>
    <mergeCell ref="L416:L420"/>
    <mergeCell ref="A421:M421"/>
    <mergeCell ref="M416:M420"/>
    <mergeCell ref="M401:M405"/>
    <mergeCell ref="L401:L405"/>
    <mergeCell ref="C355:C359"/>
    <mergeCell ref="C411:C415"/>
    <mergeCell ref="B360:B364"/>
    <mergeCell ref="A386:A390"/>
    <mergeCell ref="C370:C374"/>
    <mergeCell ref="C375:C379"/>
    <mergeCell ref="B380:B384"/>
    <mergeCell ref="B365:B369"/>
    <mergeCell ref="C365:C369"/>
    <mergeCell ref="A355:A359"/>
    <mergeCell ref="A360:A364"/>
    <mergeCell ref="A365:A369"/>
    <mergeCell ref="M325:M329"/>
    <mergeCell ref="M319:M323"/>
    <mergeCell ref="A324:M324"/>
    <mergeCell ref="A437:A441"/>
    <mergeCell ref="B437:B441"/>
    <mergeCell ref="B427:B431"/>
    <mergeCell ref="C416:C420"/>
    <mergeCell ref="C386:C390"/>
    <mergeCell ref="C396:C400"/>
    <mergeCell ref="C401:C405"/>
    <mergeCell ref="A385:M385"/>
    <mergeCell ref="A380:A384"/>
    <mergeCell ref="A416:A420"/>
    <mergeCell ref="A391:A395"/>
    <mergeCell ref="M406:M410"/>
    <mergeCell ref="L411:L415"/>
    <mergeCell ref="M432:M436"/>
    <mergeCell ref="L432:L436"/>
    <mergeCell ref="M437:M441"/>
    <mergeCell ref="L437:L441"/>
    <mergeCell ref="A432:A436"/>
    <mergeCell ref="C432:C436"/>
    <mergeCell ref="C427:C431"/>
    <mergeCell ref="M411:M415"/>
    <mergeCell ref="B330:B334"/>
    <mergeCell ref="A330:A334"/>
    <mergeCell ref="B319:B323"/>
    <mergeCell ref="A314:A318"/>
    <mergeCell ref="A325:A329"/>
    <mergeCell ref="C330:C334"/>
    <mergeCell ref="C325:C329"/>
    <mergeCell ref="L325:L329"/>
    <mergeCell ref="C314:C318"/>
    <mergeCell ref="A319:A323"/>
    <mergeCell ref="L272:L276"/>
    <mergeCell ref="B267:B271"/>
    <mergeCell ref="A272:A276"/>
    <mergeCell ref="M292:M296"/>
    <mergeCell ref="C287:C291"/>
    <mergeCell ref="B287:B291"/>
    <mergeCell ref="M355:M359"/>
    <mergeCell ref="L335:L339"/>
    <mergeCell ref="L330:L334"/>
    <mergeCell ref="L355:L359"/>
    <mergeCell ref="L350:L354"/>
    <mergeCell ref="M350:M354"/>
    <mergeCell ref="M330:M334"/>
    <mergeCell ref="L345:L349"/>
    <mergeCell ref="M340:M344"/>
    <mergeCell ref="M345:M349"/>
    <mergeCell ref="C319:C323"/>
    <mergeCell ref="L319:L323"/>
    <mergeCell ref="C340:C344"/>
    <mergeCell ref="L340:L344"/>
    <mergeCell ref="B325:B329"/>
    <mergeCell ref="A335:A339"/>
    <mergeCell ref="B314:B318"/>
    <mergeCell ref="A340:A344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M7:M8"/>
    <mergeCell ref="C7:C8"/>
    <mergeCell ref="M262:M266"/>
    <mergeCell ref="M267:M271"/>
    <mergeCell ref="M287:M291"/>
    <mergeCell ref="M297:M301"/>
    <mergeCell ref="M41:M45"/>
    <mergeCell ref="C41:C45"/>
    <mergeCell ref="L41:L45"/>
    <mergeCell ref="L11:L15"/>
    <mergeCell ref="C267:C271"/>
    <mergeCell ref="C272:C276"/>
    <mergeCell ref="C176:C180"/>
    <mergeCell ref="L176:L180"/>
    <mergeCell ref="M176:M180"/>
    <mergeCell ref="M96:M100"/>
    <mergeCell ref="M91:M95"/>
    <mergeCell ref="L101:L105"/>
    <mergeCell ref="C101:C105"/>
    <mergeCell ref="C86:C90"/>
    <mergeCell ref="M56:M60"/>
    <mergeCell ref="M71:M75"/>
    <mergeCell ref="M86:M90"/>
    <mergeCell ref="M111:M115"/>
    <mergeCell ref="L314:L318"/>
    <mergeCell ref="J308:J309"/>
    <mergeCell ref="K308:K309"/>
    <mergeCell ref="M242:M246"/>
    <mergeCell ref="M277:M281"/>
    <mergeCell ref="C222:C226"/>
    <mergeCell ref="M314:M318"/>
    <mergeCell ref="M232:M236"/>
    <mergeCell ref="C257:C261"/>
    <mergeCell ref="C227:C231"/>
    <mergeCell ref="L242:L246"/>
    <mergeCell ref="C242:C246"/>
    <mergeCell ref="M222:M226"/>
    <mergeCell ref="M247:M251"/>
    <mergeCell ref="L227:L231"/>
    <mergeCell ref="M227:M231"/>
    <mergeCell ref="H308:H309"/>
    <mergeCell ref="F308:F309"/>
    <mergeCell ref="M308:M313"/>
    <mergeCell ref="M282:M286"/>
    <mergeCell ref="L308:L313"/>
    <mergeCell ref="C292:C296"/>
    <mergeCell ref="C308:C313"/>
    <mergeCell ref="L287:L291"/>
    <mergeCell ref="M396:M400"/>
    <mergeCell ref="A401:A405"/>
    <mergeCell ref="A406:A410"/>
    <mergeCell ref="A411:A415"/>
    <mergeCell ref="L396:L400"/>
    <mergeCell ref="A396:A400"/>
    <mergeCell ref="B396:B400"/>
    <mergeCell ref="L406:L410"/>
    <mergeCell ref="B370:B374"/>
    <mergeCell ref="B391:B395"/>
    <mergeCell ref="B386:B390"/>
    <mergeCell ref="M380:M384"/>
    <mergeCell ref="C391:C395"/>
    <mergeCell ref="C380:C384"/>
    <mergeCell ref="M386:M390"/>
    <mergeCell ref="M391:M395"/>
    <mergeCell ref="A370:A374"/>
    <mergeCell ref="L391:L395"/>
    <mergeCell ref="L380:L384"/>
    <mergeCell ref="L386:L390"/>
    <mergeCell ref="B401:B405"/>
    <mergeCell ref="B411:B415"/>
    <mergeCell ref="B406:B410"/>
    <mergeCell ref="C406:C410"/>
    <mergeCell ref="E7:E8"/>
    <mergeCell ref="F7:F8"/>
    <mergeCell ref="D7:D8"/>
    <mergeCell ref="D308:D309"/>
    <mergeCell ref="G308:G309"/>
    <mergeCell ref="B232:B236"/>
    <mergeCell ref="C36:C40"/>
    <mergeCell ref="L36:L40"/>
    <mergeCell ref="C252:C256"/>
    <mergeCell ref="L277:L281"/>
    <mergeCell ref="B277:B281"/>
    <mergeCell ref="C277:C281"/>
    <mergeCell ref="L247:L251"/>
    <mergeCell ref="B247:B251"/>
    <mergeCell ref="B252:B256"/>
    <mergeCell ref="C237:C241"/>
    <mergeCell ref="B41:B45"/>
    <mergeCell ref="B222:B226"/>
    <mergeCell ref="B257:B261"/>
    <mergeCell ref="C136:C140"/>
    <mergeCell ref="L136:L140"/>
    <mergeCell ref="B227:B231"/>
    <mergeCell ref="B292:B296"/>
    <mergeCell ref="C16:C20"/>
    <mergeCell ref="M365:M369"/>
    <mergeCell ref="A350:A354"/>
    <mergeCell ref="A345:A349"/>
    <mergeCell ref="A375:A379"/>
    <mergeCell ref="B375:B379"/>
    <mergeCell ref="L375:L379"/>
    <mergeCell ref="M370:M374"/>
    <mergeCell ref="M335:M339"/>
    <mergeCell ref="L370:L374"/>
    <mergeCell ref="L365:L369"/>
    <mergeCell ref="B335:B339"/>
    <mergeCell ref="B355:B359"/>
    <mergeCell ref="C360:C364"/>
    <mergeCell ref="L360:L364"/>
    <mergeCell ref="M360:M364"/>
    <mergeCell ref="C335:C339"/>
    <mergeCell ref="B340:B344"/>
    <mergeCell ref="E339:K339"/>
    <mergeCell ref="C345:C349"/>
    <mergeCell ref="B345:B349"/>
    <mergeCell ref="B350:B354"/>
    <mergeCell ref="C350:C354"/>
    <mergeCell ref="A4:M4"/>
    <mergeCell ref="A206:A210"/>
    <mergeCell ref="A5:M5"/>
    <mergeCell ref="A237:A241"/>
    <mergeCell ref="L7:L8"/>
    <mergeCell ref="M257:M261"/>
    <mergeCell ref="L257:L261"/>
    <mergeCell ref="A222:A226"/>
    <mergeCell ref="A227:A231"/>
    <mergeCell ref="A232:A236"/>
    <mergeCell ref="M237:M241"/>
    <mergeCell ref="L232:L236"/>
    <mergeCell ref="L237:L241"/>
    <mergeCell ref="C247:C251"/>
    <mergeCell ref="M11:M15"/>
    <mergeCell ref="A7:A8"/>
    <mergeCell ref="C232:C236"/>
    <mergeCell ref="A10:M10"/>
    <mergeCell ref="A11:A15"/>
    <mergeCell ref="B11:B15"/>
    <mergeCell ref="C11:C15"/>
    <mergeCell ref="M252:M256"/>
    <mergeCell ref="B7:B8"/>
    <mergeCell ref="B242:B246"/>
    <mergeCell ref="A221:M221"/>
    <mergeCell ref="A242:A246"/>
    <mergeCell ref="A136:A140"/>
    <mergeCell ref="B136:B140"/>
    <mergeCell ref="A262:A266"/>
    <mergeCell ref="B262:B266"/>
    <mergeCell ref="C262:C266"/>
    <mergeCell ref="B31:B35"/>
    <mergeCell ref="A26:A30"/>
    <mergeCell ref="B26:B30"/>
    <mergeCell ref="A36:A40"/>
    <mergeCell ref="B36:B40"/>
    <mergeCell ref="A41:A45"/>
    <mergeCell ref="A247:A251"/>
    <mergeCell ref="A56:A60"/>
    <mergeCell ref="B56:B60"/>
    <mergeCell ref="A111:A115"/>
    <mergeCell ref="B111:B115"/>
    <mergeCell ref="C111:C115"/>
    <mergeCell ref="M136:M140"/>
    <mergeCell ref="A46:A50"/>
    <mergeCell ref="B46:B50"/>
    <mergeCell ref="C46:C50"/>
    <mergeCell ref="L46:L50"/>
    <mergeCell ref="B308:B313"/>
    <mergeCell ref="A277:A281"/>
    <mergeCell ref="A257:A261"/>
    <mergeCell ref="B302:B306"/>
    <mergeCell ref="C302:C306"/>
    <mergeCell ref="A297:A301"/>
    <mergeCell ref="A308:A313"/>
    <mergeCell ref="A302:A306"/>
    <mergeCell ref="A307:M307"/>
    <mergeCell ref="L302:L306"/>
    <mergeCell ref="C282:C286"/>
    <mergeCell ref="E308:E309"/>
    <mergeCell ref="I308:I309"/>
    <mergeCell ref="B297:B301"/>
    <mergeCell ref="C297:C301"/>
    <mergeCell ref="B282:B286"/>
    <mergeCell ref="L297:L301"/>
    <mergeCell ref="L292:L296"/>
    <mergeCell ref="A287:A291"/>
    <mergeCell ref="A292:A296"/>
    <mergeCell ref="L262:L266"/>
    <mergeCell ref="L267:L271"/>
    <mergeCell ref="A267:A271"/>
    <mergeCell ref="B272:B276"/>
    <mergeCell ref="M302:M306"/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A282:A286"/>
    <mergeCell ref="L282:L286"/>
    <mergeCell ref="A252:A256"/>
    <mergeCell ref="L252:L256"/>
    <mergeCell ref="G7:K7"/>
    <mergeCell ref="L222:L226"/>
    <mergeCell ref="B237:B241"/>
    <mergeCell ref="A31:A35"/>
    <mergeCell ref="C56:C60"/>
    <mergeCell ref="L56:L60"/>
    <mergeCell ref="A71:A75"/>
    <mergeCell ref="B71:B75"/>
    <mergeCell ref="C71:C75"/>
    <mergeCell ref="L71:L75"/>
    <mergeCell ref="L111:L115"/>
    <mergeCell ref="B101:B105"/>
    <mergeCell ref="A101:A105"/>
    <mergeCell ref="A106:A110"/>
    <mergeCell ref="B106:B110"/>
    <mergeCell ref="C106:C110"/>
    <mergeCell ref="L106:L110"/>
    <mergeCell ref="A66:A70"/>
    <mergeCell ref="B66:B70"/>
    <mergeCell ref="C66:C70"/>
    <mergeCell ref="L66:L7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1" fitToHeight="0" orientation="landscape" r:id="rId1"/>
  <headerFooter alignWithMargins="0"/>
  <rowBreaks count="45" manualBreakCount="45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0" max="12" man="1"/>
    <brk id="120" max="12" man="1"/>
    <brk id="130" max="12" man="1"/>
    <brk id="140" max="12" man="1"/>
    <brk id="150" max="12" man="1"/>
    <brk id="159" max="12" man="1"/>
    <brk id="165" max="12" man="1"/>
    <brk id="175" max="12" man="1"/>
    <brk id="185" max="12" man="1"/>
    <brk id="195" max="12" man="1"/>
    <brk id="205" max="12" man="1"/>
    <brk id="215" max="12" man="1"/>
    <brk id="226" max="12" man="1"/>
    <brk id="236" max="12" man="1"/>
    <brk id="246" max="12" man="1"/>
    <brk id="256" max="12" man="1"/>
    <brk id="266" max="12" man="1"/>
    <brk id="276" max="12" man="1"/>
    <brk id="286" max="12" man="1"/>
    <brk id="296" max="12" man="1"/>
    <brk id="306" max="12" man="1"/>
    <brk id="318" max="12" man="1"/>
    <brk id="329" max="12" man="1"/>
    <brk id="339" max="12" man="1"/>
    <brk id="349" max="12" man="1"/>
    <brk id="359" max="12" man="1"/>
    <brk id="369" max="12" man="1"/>
    <brk id="379" max="12" man="1"/>
    <brk id="390" max="12" man="1"/>
    <brk id="400" max="12" man="1"/>
    <brk id="410" max="12" man="1"/>
    <brk id="420" max="12" man="1"/>
    <brk id="431" max="12" man="1"/>
    <brk id="441" max="12" man="1"/>
    <brk id="45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Показатели</vt:lpstr>
      <vt:lpstr>Обоснование финансовых ресу </vt:lpstr>
      <vt:lpstr>Перечень мероприятий</vt:lpstr>
      <vt:lpstr>'Перечень мероприятий'!Заголовки_для_печати</vt:lpstr>
      <vt:lpstr>Показатели!Заголовки_для_печати</vt:lpstr>
      <vt:lpstr>'Обоснование финансовых ресу '!Область_печати</vt:lpstr>
      <vt:lpstr>'Перечень мероприятий'!Область_печати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Борзова А.В.</cp:lastModifiedBy>
  <cp:lastPrinted>2021-11-18T07:33:52Z</cp:lastPrinted>
  <dcterms:created xsi:type="dcterms:W3CDTF">2019-01-16T07:14:11Z</dcterms:created>
  <dcterms:modified xsi:type="dcterms:W3CDTF">2021-11-22T12:53:42Z</dcterms:modified>
</cp:coreProperties>
</file>