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360" windowWidth="29040" windowHeight="15750"/>
  </bookViews>
  <sheets>
    <sheet name="Приложение 1" sheetId="27" r:id="rId1"/>
    <sheet name="Приложение 2" sheetId="6" r:id="rId2"/>
    <sheet name="Приложение 3" sheetId="23" r:id="rId3"/>
    <sheet name="Приложение 4" sheetId="2" r:id="rId4"/>
    <sheet name="Приложение №5" sheetId="25" r:id="rId5"/>
    <sheet name="Приложение №6" sheetId="26" r:id="rId6"/>
    <sheet name="Приложение №7" sheetId="28" r:id="rId7"/>
  </sheets>
  <definedNames>
    <definedName name="_Hlk19699572" localSheetId="4">'Приложение №5'!$C$57</definedName>
    <definedName name="_xlnm._FilterDatabase" localSheetId="3" hidden="1">'Приложение 4'!#REF!</definedName>
    <definedName name="_xlnm.Print_Area" localSheetId="2">'Приложение 3'!$A$1:$K$277</definedName>
    <definedName name="_xlnm.Print_Area" localSheetId="3">'Приложение 4'!$A$1:$M$320</definedName>
  </definedNames>
  <calcPr calcId="152511"/>
</workbook>
</file>

<file path=xl/calcChain.xml><?xml version="1.0" encoding="utf-8"?>
<calcChain xmlns="http://schemas.openxmlformats.org/spreadsheetml/2006/main">
  <c r="E189" i="23" l="1"/>
  <c r="E188" i="23"/>
  <c r="E187" i="23"/>
  <c r="E186" i="23"/>
  <c r="J185" i="23"/>
  <c r="I185" i="23"/>
  <c r="H185" i="23"/>
  <c r="G185" i="23"/>
  <c r="F185" i="23"/>
  <c r="E184" i="23"/>
  <c r="E183" i="23"/>
  <c r="E182" i="23"/>
  <c r="E181" i="23"/>
  <c r="J180" i="23"/>
  <c r="I180" i="23"/>
  <c r="H180" i="23"/>
  <c r="G180" i="23"/>
  <c r="F180" i="23"/>
  <c r="E179" i="23"/>
  <c r="E178" i="23"/>
  <c r="E177" i="23"/>
  <c r="E176" i="23"/>
  <c r="J175" i="23"/>
  <c r="I175" i="23"/>
  <c r="H175" i="23"/>
  <c r="G175" i="23"/>
  <c r="F175" i="23"/>
  <c r="E122" i="23"/>
  <c r="E121" i="23"/>
  <c r="E120" i="23"/>
  <c r="E119" i="23"/>
  <c r="J118" i="23"/>
  <c r="I118" i="23"/>
  <c r="H118" i="23"/>
  <c r="G118" i="23"/>
  <c r="F118" i="23"/>
  <c r="E107" i="23"/>
  <c r="E106" i="23"/>
  <c r="E105" i="23"/>
  <c r="E104" i="23"/>
  <c r="J103" i="23"/>
  <c r="I103" i="23"/>
  <c r="H103" i="23"/>
  <c r="G103" i="23"/>
  <c r="F103" i="23"/>
  <c r="E97" i="23"/>
  <c r="E96" i="23"/>
  <c r="E95" i="23"/>
  <c r="E94" i="23"/>
  <c r="J93" i="23"/>
  <c r="I93" i="23"/>
  <c r="H93" i="23"/>
  <c r="G93" i="23"/>
  <c r="F93" i="23"/>
  <c r="E91" i="23"/>
  <c r="E90" i="23"/>
  <c r="E89" i="23"/>
  <c r="E88" i="23"/>
  <c r="J87" i="23"/>
  <c r="I87" i="23"/>
  <c r="H87" i="23"/>
  <c r="G87" i="23"/>
  <c r="F87" i="23"/>
  <c r="E86" i="23"/>
  <c r="E85" i="23"/>
  <c r="E84" i="23"/>
  <c r="E83" i="23"/>
  <c r="J82" i="23"/>
  <c r="I82" i="23"/>
  <c r="H82" i="23"/>
  <c r="G82" i="23"/>
  <c r="F82" i="23"/>
  <c r="E71" i="23"/>
  <c r="E70" i="23"/>
  <c r="E69" i="23"/>
  <c r="E68" i="23"/>
  <c r="J67" i="23"/>
  <c r="I67" i="23"/>
  <c r="H67" i="23"/>
  <c r="G67" i="23"/>
  <c r="F67" i="23"/>
  <c r="E66" i="23"/>
  <c r="E65" i="23"/>
  <c r="E64" i="23"/>
  <c r="E63" i="23"/>
  <c r="J62" i="23"/>
  <c r="I62" i="23"/>
  <c r="H62" i="23"/>
  <c r="G62" i="23"/>
  <c r="F62" i="23"/>
  <c r="E56" i="23"/>
  <c r="E55" i="23"/>
  <c r="E54" i="23"/>
  <c r="E53" i="23"/>
  <c r="J52" i="23"/>
  <c r="I52" i="23"/>
  <c r="H52" i="23"/>
  <c r="G52" i="23"/>
  <c r="F52" i="23"/>
  <c r="E41" i="23"/>
  <c r="E40" i="23"/>
  <c r="E39" i="23"/>
  <c r="E38" i="23"/>
  <c r="J37" i="23"/>
  <c r="I37" i="23"/>
  <c r="H37" i="23"/>
  <c r="G37" i="23"/>
  <c r="F37" i="23"/>
  <c r="E36" i="23"/>
  <c r="E35" i="23"/>
  <c r="E34" i="23"/>
  <c r="E33" i="23"/>
  <c r="J32" i="23"/>
  <c r="I32" i="23"/>
  <c r="H32" i="23"/>
  <c r="G32" i="23"/>
  <c r="F32" i="23"/>
  <c r="F107" i="2"/>
  <c r="K103" i="2"/>
  <c r="J103" i="2"/>
  <c r="I103" i="2"/>
  <c r="H103" i="2"/>
  <c r="G103" i="2"/>
  <c r="F103" i="2"/>
  <c r="F92" i="2"/>
  <c r="F91" i="2"/>
  <c r="F90" i="2"/>
  <c r="F89" i="2"/>
  <c r="K88" i="2"/>
  <c r="J88" i="2"/>
  <c r="I88" i="2"/>
  <c r="H88" i="2"/>
  <c r="F88" i="2" s="1"/>
  <c r="G88" i="2"/>
  <c r="E88" i="2"/>
  <c r="F42" i="2"/>
  <c r="F41" i="2"/>
  <c r="F40" i="2"/>
  <c r="F39" i="2"/>
  <c r="K38" i="2"/>
  <c r="J38" i="2"/>
  <c r="I38" i="2"/>
  <c r="H38" i="2"/>
  <c r="G38" i="2"/>
  <c r="E38" i="2"/>
  <c r="E185" i="23" l="1"/>
  <c r="E180" i="23"/>
  <c r="E175" i="23"/>
  <c r="E118" i="23"/>
  <c r="E103" i="23"/>
  <c r="E93" i="23"/>
  <c r="E87" i="23"/>
  <c r="E67" i="23"/>
  <c r="E82" i="23"/>
  <c r="E52" i="23"/>
  <c r="E62" i="23"/>
  <c r="E37" i="23"/>
  <c r="E32" i="23"/>
  <c r="F38" i="2"/>
  <c r="K176" i="2"/>
  <c r="K177" i="2"/>
  <c r="K178" i="2"/>
  <c r="J176" i="2"/>
  <c r="J177" i="2"/>
  <c r="J178" i="2"/>
  <c r="I176" i="2"/>
  <c r="I177" i="2"/>
  <c r="I178" i="2"/>
  <c r="H176" i="2"/>
  <c r="H177" i="2"/>
  <c r="H178" i="2"/>
  <c r="K175" i="2"/>
  <c r="J175" i="2"/>
  <c r="I175" i="2"/>
  <c r="H175" i="2"/>
  <c r="G176" i="2"/>
  <c r="G177" i="2"/>
  <c r="G178" i="2"/>
  <c r="G175" i="2"/>
  <c r="F208" i="2"/>
  <c r="F207" i="2"/>
  <c r="F206" i="2"/>
  <c r="F205" i="2"/>
  <c r="K204" i="2"/>
  <c r="J204" i="2"/>
  <c r="I204" i="2"/>
  <c r="H204" i="2"/>
  <c r="G204" i="2"/>
  <c r="E204" i="2"/>
  <c r="F203" i="2"/>
  <c r="F202" i="2"/>
  <c r="F201" i="2"/>
  <c r="F200" i="2"/>
  <c r="K199" i="2"/>
  <c r="J199" i="2"/>
  <c r="I199" i="2"/>
  <c r="H199" i="2"/>
  <c r="G199" i="2"/>
  <c r="E199" i="2"/>
  <c r="F198" i="2"/>
  <c r="F197" i="2"/>
  <c r="F196" i="2"/>
  <c r="F195" i="2"/>
  <c r="K194" i="2"/>
  <c r="J194" i="2"/>
  <c r="I194" i="2"/>
  <c r="H194" i="2"/>
  <c r="G194" i="2"/>
  <c r="E194" i="2"/>
  <c r="K100" i="2"/>
  <c r="K101" i="2"/>
  <c r="K102" i="2"/>
  <c r="J100" i="2"/>
  <c r="J101" i="2"/>
  <c r="J102" i="2"/>
  <c r="I100" i="2"/>
  <c r="I101" i="2"/>
  <c r="I102" i="2"/>
  <c r="H100" i="2"/>
  <c r="H101" i="2"/>
  <c r="H102" i="2"/>
  <c r="K99" i="2"/>
  <c r="J99" i="2"/>
  <c r="I99" i="2"/>
  <c r="H99" i="2"/>
  <c r="G100" i="2"/>
  <c r="G101" i="2"/>
  <c r="G102" i="2"/>
  <c r="G99" i="2"/>
  <c r="F132" i="2"/>
  <c r="F131" i="2"/>
  <c r="F130" i="2"/>
  <c r="F129" i="2"/>
  <c r="K128" i="2"/>
  <c r="J128" i="2"/>
  <c r="I128" i="2"/>
  <c r="H128" i="2"/>
  <c r="G128" i="2"/>
  <c r="E128" i="2"/>
  <c r="F117" i="2"/>
  <c r="F114" i="2"/>
  <c r="K113" i="2"/>
  <c r="J113" i="2"/>
  <c r="I113" i="2"/>
  <c r="H113" i="2"/>
  <c r="G113" i="2"/>
  <c r="H15" i="2"/>
  <c r="H16" i="2"/>
  <c r="H17" i="2"/>
  <c r="H14" i="2"/>
  <c r="G15" i="2"/>
  <c r="G16" i="2"/>
  <c r="G17" i="2"/>
  <c r="G14" i="2"/>
  <c r="F97" i="2"/>
  <c r="F96" i="2"/>
  <c r="F95" i="2"/>
  <c r="F94" i="2"/>
  <c r="K93" i="2"/>
  <c r="J93" i="2"/>
  <c r="I93" i="2"/>
  <c r="H93" i="2"/>
  <c r="G93" i="2"/>
  <c r="E93" i="2"/>
  <c r="F82" i="2"/>
  <c r="F81" i="2"/>
  <c r="F80" i="2"/>
  <c r="F79" i="2"/>
  <c r="K78" i="2"/>
  <c r="J78" i="2"/>
  <c r="I78" i="2"/>
  <c r="H78" i="2"/>
  <c r="G78" i="2"/>
  <c r="E78" i="2"/>
  <c r="F77" i="2"/>
  <c r="F76" i="2"/>
  <c r="F75" i="2"/>
  <c r="F74" i="2"/>
  <c r="K73" i="2"/>
  <c r="J73" i="2"/>
  <c r="I73" i="2"/>
  <c r="H73" i="2"/>
  <c r="G73" i="2"/>
  <c r="E73" i="2"/>
  <c r="F72" i="2"/>
  <c r="F71" i="2"/>
  <c r="F70" i="2"/>
  <c r="F69" i="2"/>
  <c r="K68" i="2"/>
  <c r="J68" i="2"/>
  <c r="I68" i="2"/>
  <c r="H68" i="2"/>
  <c r="G68" i="2"/>
  <c r="E68" i="2"/>
  <c r="F62" i="2"/>
  <c r="F61" i="2"/>
  <c r="F60" i="2"/>
  <c r="F59" i="2"/>
  <c r="K58" i="2"/>
  <c r="J58" i="2"/>
  <c r="I58" i="2"/>
  <c r="H58" i="2"/>
  <c r="G58" i="2"/>
  <c r="E58" i="2"/>
  <c r="F47" i="2"/>
  <c r="F46" i="2"/>
  <c r="F45" i="2"/>
  <c r="F44" i="2"/>
  <c r="K43" i="2"/>
  <c r="J43" i="2"/>
  <c r="I43" i="2"/>
  <c r="H43" i="2"/>
  <c r="G43" i="2"/>
  <c r="E43" i="2"/>
  <c r="F199" i="2" l="1"/>
  <c r="F194" i="2"/>
  <c r="F204" i="2"/>
  <c r="F128" i="2"/>
  <c r="F113" i="2"/>
  <c r="F78" i="2"/>
  <c r="F73" i="2"/>
  <c r="F93" i="2"/>
  <c r="F68" i="2"/>
  <c r="F43" i="2"/>
  <c r="F58" i="2"/>
  <c r="F57" i="2"/>
  <c r="F56" i="2"/>
  <c r="F55" i="2"/>
  <c r="F54" i="2"/>
  <c r="K53" i="2"/>
  <c r="J53" i="2"/>
  <c r="I53" i="2"/>
  <c r="H53" i="2"/>
  <c r="G53" i="2"/>
  <c r="E53" i="2"/>
  <c r="E51" i="23"/>
  <c r="E50" i="23"/>
  <c r="E49" i="23"/>
  <c r="E48" i="23"/>
  <c r="J47" i="23"/>
  <c r="I47" i="23"/>
  <c r="H47" i="23"/>
  <c r="G47" i="23"/>
  <c r="F47" i="23"/>
  <c r="F53" i="2" l="1"/>
  <c r="E47" i="23"/>
  <c r="E81" i="23"/>
  <c r="E80" i="23"/>
  <c r="E79" i="23"/>
  <c r="E78" i="23"/>
  <c r="J77" i="23"/>
  <c r="I77" i="23"/>
  <c r="H77" i="23"/>
  <c r="G77" i="23"/>
  <c r="F77" i="23"/>
  <c r="F87" i="2"/>
  <c r="F86" i="2"/>
  <c r="F85" i="2"/>
  <c r="F84" i="2"/>
  <c r="K83" i="2"/>
  <c r="J83" i="2"/>
  <c r="I83" i="2"/>
  <c r="H83" i="2"/>
  <c r="G83" i="2"/>
  <c r="E83" i="2"/>
  <c r="E77" i="23" l="1"/>
  <c r="F83" i="2"/>
  <c r="E46" i="23"/>
  <c r="E45" i="23"/>
  <c r="E44" i="23"/>
  <c r="E43" i="23"/>
  <c r="J42" i="23"/>
  <c r="I42" i="23"/>
  <c r="H42" i="23"/>
  <c r="G42" i="23"/>
  <c r="F42" i="23"/>
  <c r="F52" i="2"/>
  <c r="F51" i="2"/>
  <c r="F50" i="2"/>
  <c r="F49" i="2"/>
  <c r="K48" i="2"/>
  <c r="J48" i="2"/>
  <c r="I48" i="2"/>
  <c r="H48" i="2"/>
  <c r="G48" i="2"/>
  <c r="E48" i="2"/>
  <c r="E42" i="23" l="1"/>
  <c r="F48" i="2"/>
  <c r="E76" i="23"/>
  <c r="E75" i="23"/>
  <c r="E74" i="23"/>
  <c r="E73" i="23"/>
  <c r="J72" i="23"/>
  <c r="I72" i="23"/>
  <c r="H72" i="23"/>
  <c r="G72" i="23"/>
  <c r="F72" i="23"/>
  <c r="E72" i="23" l="1"/>
  <c r="F238" i="2"/>
  <c r="F237" i="2"/>
  <c r="F236" i="2"/>
  <c r="F235" i="2"/>
  <c r="K234" i="2"/>
  <c r="J234" i="2"/>
  <c r="I234" i="2"/>
  <c r="H234" i="2"/>
  <c r="G234" i="2"/>
  <c r="F228" i="2"/>
  <c r="F227" i="2"/>
  <c r="F226" i="2"/>
  <c r="F225" i="2"/>
  <c r="K224" i="2"/>
  <c r="J224" i="2"/>
  <c r="I224" i="2"/>
  <c r="H224" i="2"/>
  <c r="G224" i="2"/>
  <c r="F213" i="2"/>
  <c r="F212" i="2"/>
  <c r="F211" i="2"/>
  <c r="F210" i="2"/>
  <c r="K209" i="2"/>
  <c r="J209" i="2"/>
  <c r="I209" i="2"/>
  <c r="H209" i="2"/>
  <c r="G209" i="2"/>
  <c r="F193" i="2"/>
  <c r="F192" i="2"/>
  <c r="F191" i="2"/>
  <c r="F190" i="2"/>
  <c r="K189" i="2"/>
  <c r="J189" i="2"/>
  <c r="I189" i="2"/>
  <c r="H189" i="2"/>
  <c r="G189" i="2"/>
  <c r="F183" i="2"/>
  <c r="F182" i="2"/>
  <c r="F181" i="2"/>
  <c r="F180" i="2"/>
  <c r="K179" i="2"/>
  <c r="J179" i="2"/>
  <c r="I179" i="2"/>
  <c r="H179" i="2"/>
  <c r="G179" i="2"/>
  <c r="E179" i="2"/>
  <c r="F189" i="2" l="1"/>
  <c r="F179" i="2"/>
  <c r="F234" i="2"/>
  <c r="F224" i="2"/>
  <c r="F209" i="2"/>
  <c r="F162" i="2"/>
  <c r="F161" i="2"/>
  <c r="F160" i="2"/>
  <c r="F159" i="2"/>
  <c r="F147" i="2"/>
  <c r="F146" i="2"/>
  <c r="F145" i="2"/>
  <c r="F144" i="2"/>
  <c r="E152" i="23" l="1"/>
  <c r="E151" i="23"/>
  <c r="E150" i="23"/>
  <c r="E149" i="23"/>
  <c r="J148" i="23"/>
  <c r="I148" i="23"/>
  <c r="H148" i="23"/>
  <c r="G148" i="23"/>
  <c r="F148" i="23"/>
  <c r="F153" i="23"/>
  <c r="G153" i="23"/>
  <c r="H153" i="23"/>
  <c r="I153" i="23"/>
  <c r="J153" i="23"/>
  <c r="E148" i="23" l="1"/>
  <c r="E153" i="23"/>
  <c r="F158" i="2" l="1"/>
  <c r="K158" i="2"/>
  <c r="J158" i="2"/>
  <c r="I158" i="2"/>
  <c r="H158" i="2"/>
  <c r="G158" i="2"/>
  <c r="E158" i="2"/>
  <c r="E157" i="23" l="1"/>
  <c r="E156" i="23"/>
  <c r="E155" i="23"/>
  <c r="E154" i="23"/>
  <c r="E249" i="23" l="1"/>
  <c r="E248" i="23"/>
  <c r="E247" i="23"/>
  <c r="E246" i="23"/>
  <c r="J245" i="23"/>
  <c r="I245" i="23"/>
  <c r="H245" i="23"/>
  <c r="G245" i="23"/>
  <c r="F245" i="23"/>
  <c r="E244" i="23"/>
  <c r="E243" i="23"/>
  <c r="E242" i="23"/>
  <c r="E241" i="23"/>
  <c r="J240" i="23"/>
  <c r="I240" i="23"/>
  <c r="H240" i="23"/>
  <c r="G240" i="23"/>
  <c r="F240" i="23"/>
  <c r="E239" i="23"/>
  <c r="E238" i="23"/>
  <c r="E237" i="23"/>
  <c r="E236" i="23"/>
  <c r="J235" i="23"/>
  <c r="I235" i="23"/>
  <c r="H235" i="23"/>
  <c r="G235" i="23"/>
  <c r="F235" i="23"/>
  <c r="F268" i="2"/>
  <c r="F267" i="2"/>
  <c r="F266" i="2"/>
  <c r="F265" i="2"/>
  <c r="K264" i="2"/>
  <c r="J264" i="2"/>
  <c r="I264" i="2"/>
  <c r="H264" i="2"/>
  <c r="G264" i="2"/>
  <c r="E264" i="2"/>
  <c r="F263" i="2"/>
  <c r="F262" i="2"/>
  <c r="F261" i="2"/>
  <c r="F260" i="2"/>
  <c r="K259" i="2"/>
  <c r="J259" i="2"/>
  <c r="I259" i="2"/>
  <c r="H259" i="2"/>
  <c r="G259" i="2"/>
  <c r="E259" i="2"/>
  <c r="F258" i="2"/>
  <c r="F257" i="2"/>
  <c r="F256" i="2"/>
  <c r="F255" i="2"/>
  <c r="K254" i="2"/>
  <c r="J254" i="2"/>
  <c r="I254" i="2"/>
  <c r="H254" i="2"/>
  <c r="G254" i="2"/>
  <c r="E254" i="2"/>
  <c r="F167" i="2"/>
  <c r="F164" i="2"/>
  <c r="K163" i="2"/>
  <c r="J163" i="2"/>
  <c r="I163" i="2"/>
  <c r="H163" i="2"/>
  <c r="G163" i="2"/>
  <c r="E163" i="2"/>
  <c r="F163" i="2" l="1"/>
  <c r="E245" i="23"/>
  <c r="E240" i="23"/>
  <c r="E235" i="23"/>
  <c r="F264" i="2"/>
  <c r="F254" i="2"/>
  <c r="F259" i="2"/>
  <c r="F20" i="2"/>
  <c r="F21" i="2"/>
  <c r="J98" i="23" l="1"/>
  <c r="I98" i="23"/>
  <c r="H98" i="23"/>
  <c r="G98" i="23"/>
  <c r="H108" i="2" l="1"/>
  <c r="I108" i="2"/>
  <c r="J108" i="2"/>
  <c r="K108" i="2"/>
  <c r="E61" i="23" l="1"/>
  <c r="E60" i="23"/>
  <c r="E59" i="23"/>
  <c r="E58" i="23"/>
  <c r="J57" i="23"/>
  <c r="I57" i="23"/>
  <c r="H57" i="23"/>
  <c r="G57" i="23"/>
  <c r="F57" i="23"/>
  <c r="G170" i="2"/>
  <c r="G171" i="2"/>
  <c r="G172" i="2"/>
  <c r="E63" i="2"/>
  <c r="G63" i="2"/>
  <c r="H63" i="2"/>
  <c r="I63" i="2"/>
  <c r="J63" i="2"/>
  <c r="K63" i="2"/>
  <c r="F64" i="2"/>
  <c r="F65" i="2"/>
  <c r="F66" i="2"/>
  <c r="E57" i="23" l="1"/>
  <c r="F63" i="2"/>
  <c r="F110" i="2" l="1"/>
  <c r="F111" i="2"/>
  <c r="F112" i="2"/>
  <c r="F109" i="2"/>
  <c r="E100" i="23"/>
  <c r="E101" i="23"/>
  <c r="E102" i="23"/>
  <c r="E99" i="23"/>
  <c r="E98" i="23" l="1"/>
  <c r="F108" i="2"/>
  <c r="E234" i="23" l="1"/>
  <c r="E233" i="23"/>
  <c r="E232" i="23"/>
  <c r="E231" i="23"/>
  <c r="J230" i="23"/>
  <c r="I230" i="23"/>
  <c r="H230" i="23"/>
  <c r="G230" i="23"/>
  <c r="F230" i="23"/>
  <c r="F252" i="23"/>
  <c r="G252" i="23"/>
  <c r="H252" i="23"/>
  <c r="I252" i="23"/>
  <c r="J252" i="23"/>
  <c r="E253" i="23"/>
  <c r="E252" i="23" l="1"/>
  <c r="E230" i="23"/>
  <c r="F253" i="2"/>
  <c r="F252" i="2"/>
  <c r="F251" i="2"/>
  <c r="F250" i="2"/>
  <c r="K249" i="2"/>
  <c r="J249" i="2"/>
  <c r="I249" i="2"/>
  <c r="H249" i="2"/>
  <c r="G249" i="2"/>
  <c r="E249" i="2"/>
  <c r="F249" i="2" l="1"/>
  <c r="F98" i="23"/>
  <c r="G287" i="2"/>
  <c r="G288" i="2"/>
  <c r="G289" i="2"/>
  <c r="G286" i="2"/>
  <c r="G108" i="2"/>
  <c r="E266" i="23" l="1"/>
  <c r="E265" i="23"/>
  <c r="E264" i="23"/>
  <c r="J263" i="23"/>
  <c r="I263" i="23"/>
  <c r="H263" i="23"/>
  <c r="G263" i="23"/>
  <c r="F263" i="23"/>
  <c r="F299" i="2"/>
  <c r="F298" i="2"/>
  <c r="F297" i="2"/>
  <c r="F296" i="2"/>
  <c r="K295" i="2"/>
  <c r="J295" i="2"/>
  <c r="I295" i="2"/>
  <c r="H295" i="2"/>
  <c r="G295" i="2"/>
  <c r="E295" i="2"/>
  <c r="E263" i="23" l="1"/>
  <c r="F295" i="2"/>
  <c r="E31" i="23"/>
  <c r="E30" i="23"/>
  <c r="E29" i="23"/>
  <c r="E28" i="23"/>
  <c r="J27" i="23"/>
  <c r="I27" i="23"/>
  <c r="H27" i="23"/>
  <c r="G27" i="23"/>
  <c r="F27" i="23"/>
  <c r="E23" i="2"/>
  <c r="G23" i="2"/>
  <c r="H23" i="2"/>
  <c r="I23" i="2"/>
  <c r="J23" i="2"/>
  <c r="K23" i="2"/>
  <c r="F24" i="2"/>
  <c r="F25" i="2"/>
  <c r="F26" i="2"/>
  <c r="E27" i="23" l="1"/>
  <c r="F23" i="2"/>
  <c r="F37" i="2" l="1"/>
  <c r="F36" i="2"/>
  <c r="F35" i="2"/>
  <c r="F34" i="2"/>
  <c r="K33" i="2"/>
  <c r="J33" i="2"/>
  <c r="I33" i="2"/>
  <c r="H33" i="2"/>
  <c r="G33" i="2"/>
  <c r="E33" i="2"/>
  <c r="F33" i="2" l="1"/>
  <c r="F67" i="2"/>
  <c r="B12" i="28" l="1"/>
  <c r="B13" i="28" s="1"/>
  <c r="B14" i="28" l="1"/>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B38" i="28" s="1"/>
  <c r="B39" i="28" s="1"/>
  <c r="B40" i="28" s="1"/>
  <c r="E229" i="23"/>
  <c r="E228" i="23"/>
  <c r="E227" i="23"/>
  <c r="E226" i="23"/>
  <c r="J225" i="23"/>
  <c r="I225" i="23"/>
  <c r="H225" i="23"/>
  <c r="G225" i="23"/>
  <c r="F225" i="23"/>
  <c r="G278" i="2"/>
  <c r="G277" i="2"/>
  <c r="E225" i="23" l="1"/>
  <c r="F248" i="2"/>
  <c r="F247" i="2"/>
  <c r="F246" i="2"/>
  <c r="F245" i="2"/>
  <c r="K244" i="2"/>
  <c r="J244" i="2"/>
  <c r="I244" i="2"/>
  <c r="H244" i="2"/>
  <c r="G244" i="2"/>
  <c r="E244" i="2"/>
  <c r="F244" i="2" l="1"/>
  <c r="F143" i="2"/>
  <c r="F152" i="2" l="1"/>
  <c r="F151" i="2"/>
  <c r="F150" i="2"/>
  <c r="F149" i="2"/>
  <c r="K148" i="2"/>
  <c r="J148" i="2"/>
  <c r="I148" i="2"/>
  <c r="H148" i="2"/>
  <c r="G148" i="2"/>
  <c r="E148" i="2"/>
  <c r="E142" i="23"/>
  <c r="E141" i="23"/>
  <c r="E140" i="23"/>
  <c r="E139" i="23"/>
  <c r="J138" i="23"/>
  <c r="I138" i="23"/>
  <c r="H138" i="23"/>
  <c r="G138" i="23"/>
  <c r="F138" i="23"/>
  <c r="F148" i="2" l="1"/>
  <c r="E138" i="23"/>
  <c r="E137" i="23"/>
  <c r="E136" i="23"/>
  <c r="E135" i="23"/>
  <c r="E134" i="23"/>
  <c r="J133" i="23"/>
  <c r="I133" i="23"/>
  <c r="H133" i="23"/>
  <c r="G133" i="23"/>
  <c r="F133" i="23"/>
  <c r="E26" i="23"/>
  <c r="E25" i="23"/>
  <c r="E24" i="23"/>
  <c r="E23" i="23"/>
  <c r="J22" i="23"/>
  <c r="I22" i="23"/>
  <c r="H22" i="23"/>
  <c r="G22" i="23"/>
  <c r="F22" i="23"/>
  <c r="E133" i="23" l="1"/>
  <c r="E22" i="23"/>
  <c r="G169" i="2"/>
  <c r="G168" i="2" s="1"/>
  <c r="F32" i="2"/>
  <c r="F31" i="2"/>
  <c r="F30" i="2"/>
  <c r="F29" i="2"/>
  <c r="K28" i="2"/>
  <c r="J28" i="2"/>
  <c r="I28" i="2"/>
  <c r="H28" i="2"/>
  <c r="G28" i="2"/>
  <c r="E28" i="2"/>
  <c r="F28" i="2" l="1"/>
  <c r="E224" i="23" l="1"/>
  <c r="E223" i="23"/>
  <c r="E222" i="23"/>
  <c r="E221" i="23"/>
  <c r="J220" i="23"/>
  <c r="I220" i="23"/>
  <c r="H220" i="23"/>
  <c r="G220" i="23"/>
  <c r="F220" i="23"/>
  <c r="E219" i="23"/>
  <c r="E218" i="23"/>
  <c r="E217" i="23"/>
  <c r="E216" i="23"/>
  <c r="J215" i="23"/>
  <c r="I215" i="23"/>
  <c r="H215" i="23"/>
  <c r="G215" i="23"/>
  <c r="F215" i="23"/>
  <c r="E214" i="23"/>
  <c r="E213" i="23"/>
  <c r="E212" i="23"/>
  <c r="E211" i="23"/>
  <c r="J210" i="23"/>
  <c r="I210" i="23"/>
  <c r="H210" i="23"/>
  <c r="G210" i="23"/>
  <c r="F210" i="23"/>
  <c r="E147" i="23"/>
  <c r="E146" i="23"/>
  <c r="E145" i="23"/>
  <c r="E144" i="23"/>
  <c r="J143" i="23"/>
  <c r="I143" i="23"/>
  <c r="H143" i="23"/>
  <c r="G143" i="23"/>
  <c r="F143" i="23"/>
  <c r="E220" i="23" l="1"/>
  <c r="E210" i="23"/>
  <c r="E215" i="23"/>
  <c r="E143" i="23"/>
  <c r="G271" i="2"/>
  <c r="G272" i="2"/>
  <c r="F243" i="2"/>
  <c r="F242" i="2"/>
  <c r="F241" i="2"/>
  <c r="F240" i="2"/>
  <c r="K239" i="2"/>
  <c r="J239" i="2"/>
  <c r="I239" i="2"/>
  <c r="H239" i="2"/>
  <c r="G239" i="2"/>
  <c r="E239" i="2"/>
  <c r="E269" i="2"/>
  <c r="K143" i="2"/>
  <c r="J143" i="2"/>
  <c r="I143" i="2"/>
  <c r="H143" i="2"/>
  <c r="G143" i="2"/>
  <c r="E143" i="2"/>
  <c r="G270" i="2"/>
  <c r="E234" i="2"/>
  <c r="F233" i="2"/>
  <c r="F232" i="2"/>
  <c r="F231" i="2"/>
  <c r="F230" i="2"/>
  <c r="K229" i="2"/>
  <c r="J229" i="2"/>
  <c r="I229" i="2"/>
  <c r="H229" i="2"/>
  <c r="G229" i="2"/>
  <c r="E229" i="2"/>
  <c r="F239" i="2" l="1"/>
  <c r="F229" i="2"/>
  <c r="E204" i="23" l="1"/>
  <c r="E203" i="23"/>
  <c r="E202" i="23"/>
  <c r="E201" i="23"/>
  <c r="J200" i="23"/>
  <c r="I200" i="23"/>
  <c r="H200" i="23"/>
  <c r="G200" i="23"/>
  <c r="F200" i="23"/>
  <c r="E194" i="23"/>
  <c r="E193" i="23"/>
  <c r="E192" i="23"/>
  <c r="E191" i="23"/>
  <c r="J190" i="23"/>
  <c r="I190" i="23"/>
  <c r="H190" i="23"/>
  <c r="G190" i="23"/>
  <c r="F190" i="23"/>
  <c r="E224" i="2"/>
  <c r="E209" i="2"/>
  <c r="E200" i="23" l="1"/>
  <c r="E190" i="23"/>
  <c r="E209" i="23" l="1"/>
  <c r="E208" i="23"/>
  <c r="E207" i="23"/>
  <c r="E206" i="23"/>
  <c r="J205" i="23"/>
  <c r="I205" i="23"/>
  <c r="H205" i="23"/>
  <c r="G205" i="23"/>
  <c r="F205" i="23"/>
  <c r="F223" i="2"/>
  <c r="F222" i="2"/>
  <c r="F221" i="2"/>
  <c r="F220" i="2"/>
  <c r="K219" i="2"/>
  <c r="J219" i="2"/>
  <c r="I219" i="2"/>
  <c r="H219" i="2"/>
  <c r="G219" i="2"/>
  <c r="E219" i="2"/>
  <c r="E205" i="23" l="1"/>
  <c r="F219" i="2"/>
  <c r="E277" i="23"/>
  <c r="E276" i="23"/>
  <c r="E275" i="23"/>
  <c r="E274" i="23"/>
  <c r="J273" i="23"/>
  <c r="I273" i="23"/>
  <c r="H273" i="23"/>
  <c r="G273" i="23"/>
  <c r="F273" i="23"/>
  <c r="E272" i="23"/>
  <c r="E271" i="23"/>
  <c r="E270" i="23"/>
  <c r="E269" i="23"/>
  <c r="J268" i="23"/>
  <c r="I268" i="23"/>
  <c r="H268" i="23"/>
  <c r="G268" i="23"/>
  <c r="F268" i="23"/>
  <c r="E132" i="23"/>
  <c r="E131" i="23"/>
  <c r="E130" i="23"/>
  <c r="E129" i="23"/>
  <c r="J128" i="23"/>
  <c r="I128" i="23"/>
  <c r="H128" i="23"/>
  <c r="G128" i="23"/>
  <c r="F128" i="23"/>
  <c r="E127" i="23"/>
  <c r="E126" i="23"/>
  <c r="E125" i="23"/>
  <c r="E124" i="23"/>
  <c r="J123" i="23"/>
  <c r="I123" i="23"/>
  <c r="H123" i="23"/>
  <c r="G123" i="23"/>
  <c r="F123" i="23"/>
  <c r="E112" i="23"/>
  <c r="E111" i="23"/>
  <c r="E110" i="23"/>
  <c r="E109" i="23"/>
  <c r="J108" i="23"/>
  <c r="I108" i="23"/>
  <c r="H108" i="23"/>
  <c r="G108" i="23"/>
  <c r="F108" i="23"/>
  <c r="J17" i="23"/>
  <c r="I17" i="23"/>
  <c r="H17" i="23"/>
  <c r="G17" i="23"/>
  <c r="F17" i="23"/>
  <c r="E21" i="23"/>
  <c r="E20" i="23"/>
  <c r="E19" i="23"/>
  <c r="E18" i="23"/>
  <c r="E16" i="23"/>
  <c r="E15" i="23"/>
  <c r="E14" i="23"/>
  <c r="E13" i="23"/>
  <c r="J12" i="23"/>
  <c r="I12" i="23"/>
  <c r="H12" i="23"/>
  <c r="G12" i="23"/>
  <c r="F12" i="23"/>
  <c r="H272" i="2"/>
  <c r="I272" i="2"/>
  <c r="E123" i="23" l="1"/>
  <c r="E273" i="23"/>
  <c r="E268" i="23"/>
  <c r="E128" i="23"/>
  <c r="E108" i="23"/>
  <c r="E17" i="23"/>
  <c r="E12" i="23"/>
  <c r="E189" i="2" l="1"/>
  <c r="F122" i="2"/>
  <c r="F121" i="2"/>
  <c r="F120" i="2"/>
  <c r="F119" i="2"/>
  <c r="K118" i="2"/>
  <c r="J118" i="2"/>
  <c r="I118" i="2"/>
  <c r="H118" i="2"/>
  <c r="G118" i="2"/>
  <c r="E118" i="2"/>
  <c r="F118" i="2" l="1"/>
  <c r="K270" i="2"/>
  <c r="J270" i="2"/>
  <c r="I270" i="2"/>
  <c r="H270" i="2"/>
  <c r="K271" i="2"/>
  <c r="I271" i="2"/>
  <c r="H271" i="2"/>
  <c r="J272" i="2"/>
  <c r="F218" i="2"/>
  <c r="F217" i="2"/>
  <c r="F216" i="2"/>
  <c r="F215" i="2"/>
  <c r="K214" i="2"/>
  <c r="J214" i="2"/>
  <c r="I214" i="2"/>
  <c r="H214" i="2"/>
  <c r="G214" i="2"/>
  <c r="E214" i="2"/>
  <c r="F282" i="2"/>
  <c r="K272" i="2" l="1"/>
  <c r="F177" i="2"/>
  <c r="J271" i="2"/>
  <c r="F271" i="2" s="1"/>
  <c r="F176" i="2"/>
  <c r="F272" i="2"/>
  <c r="F270" i="2"/>
  <c r="F214" i="2"/>
  <c r="E287" i="2" l="1"/>
  <c r="E288" i="2"/>
  <c r="E289" i="2"/>
  <c r="E286" i="2"/>
  <c r="K286" i="2"/>
  <c r="J286" i="2"/>
  <c r="I286" i="2"/>
  <c r="H286" i="2"/>
  <c r="K287" i="2"/>
  <c r="J287" i="2"/>
  <c r="I287" i="2"/>
  <c r="H287" i="2"/>
  <c r="K288" i="2"/>
  <c r="J288" i="2"/>
  <c r="I288" i="2"/>
  <c r="H288" i="2"/>
  <c r="H289" i="2"/>
  <c r="I289" i="2"/>
  <c r="J289" i="2"/>
  <c r="K289" i="2"/>
  <c r="F309" i="2"/>
  <c r="F308" i="2"/>
  <c r="F307" i="2"/>
  <c r="F306" i="2"/>
  <c r="K305" i="2"/>
  <c r="J305" i="2"/>
  <c r="I305" i="2"/>
  <c r="H305" i="2"/>
  <c r="G305" i="2"/>
  <c r="E305" i="2"/>
  <c r="F27" i="2"/>
  <c r="F188" i="2"/>
  <c r="F178" i="2" s="1"/>
  <c r="F187" i="2"/>
  <c r="F186" i="2"/>
  <c r="F185" i="2"/>
  <c r="K184" i="2"/>
  <c r="J184" i="2"/>
  <c r="I184" i="2"/>
  <c r="H184" i="2"/>
  <c r="G184" i="2"/>
  <c r="E184" i="2"/>
  <c r="K17" i="2"/>
  <c r="J17" i="2"/>
  <c r="I17" i="2"/>
  <c r="K16" i="2"/>
  <c r="K171" i="2" s="1"/>
  <c r="J16" i="2"/>
  <c r="J171" i="2" s="1"/>
  <c r="I16" i="2"/>
  <c r="I171" i="2" s="1"/>
  <c r="H171" i="2"/>
  <c r="K15" i="2"/>
  <c r="J15" i="2"/>
  <c r="J170" i="2" s="1"/>
  <c r="I15" i="2"/>
  <c r="I170" i="2" s="1"/>
  <c r="H170" i="2"/>
  <c r="H169" i="2"/>
  <c r="I14" i="2"/>
  <c r="I169" i="2" s="1"/>
  <c r="J14" i="2"/>
  <c r="J169" i="2" s="1"/>
  <c r="K14" i="2"/>
  <c r="K169" i="2" s="1"/>
  <c r="F22" i="2"/>
  <c r="F19" i="2"/>
  <c r="K18" i="2"/>
  <c r="J18" i="2"/>
  <c r="I18" i="2"/>
  <c r="H18" i="2"/>
  <c r="G18" i="2"/>
  <c r="E18" i="2"/>
  <c r="F157" i="2"/>
  <c r="F154" i="2"/>
  <c r="K153" i="2"/>
  <c r="J153" i="2"/>
  <c r="I153" i="2"/>
  <c r="H153" i="2"/>
  <c r="G153" i="2"/>
  <c r="E153" i="2"/>
  <c r="F142" i="2"/>
  <c r="F139" i="2"/>
  <c r="K138" i="2"/>
  <c r="J138" i="2"/>
  <c r="I138" i="2"/>
  <c r="H138" i="2"/>
  <c r="G138" i="2"/>
  <c r="E138" i="2"/>
  <c r="K170" i="2" l="1"/>
  <c r="F101" i="2"/>
  <c r="F100" i="2"/>
  <c r="F99" i="2"/>
  <c r="F102" i="2"/>
  <c r="E13" i="27"/>
  <c r="F175" i="2"/>
  <c r="F14" i="27"/>
  <c r="D16" i="27"/>
  <c r="K172" i="2"/>
  <c r="K168" i="2" s="1"/>
  <c r="E14" i="27"/>
  <c r="F305" i="2"/>
  <c r="E15" i="27"/>
  <c r="D13" i="27"/>
  <c r="F15" i="27"/>
  <c r="H172" i="2"/>
  <c r="E16" i="27" s="1"/>
  <c r="D14" i="27"/>
  <c r="I172" i="2"/>
  <c r="F16" i="27" s="1"/>
  <c r="D15" i="27"/>
  <c r="J172" i="2"/>
  <c r="J168" i="2" s="1"/>
  <c r="F13" i="27"/>
  <c r="F153" i="2"/>
  <c r="F17" i="2"/>
  <c r="F184" i="2"/>
  <c r="F18" i="2"/>
  <c r="F138" i="2"/>
  <c r="E117" i="23"/>
  <c r="E116" i="23"/>
  <c r="E115" i="23"/>
  <c r="E114" i="23"/>
  <c r="J113" i="23"/>
  <c r="I113" i="23"/>
  <c r="H113" i="23"/>
  <c r="G113" i="23"/>
  <c r="F113" i="23"/>
  <c r="F16" i="2"/>
  <c r="H168" i="2" l="1"/>
  <c r="I168" i="2"/>
  <c r="F171" i="2"/>
  <c r="E113" i="23"/>
  <c r="E261" i="23"/>
  <c r="E260" i="23"/>
  <c r="E259" i="23"/>
  <c r="J258" i="23"/>
  <c r="I258" i="23"/>
  <c r="H258" i="23"/>
  <c r="G258" i="23"/>
  <c r="F258" i="23"/>
  <c r="E256" i="23"/>
  <c r="E255" i="23"/>
  <c r="E254" i="23"/>
  <c r="E199" i="23"/>
  <c r="E198" i="23"/>
  <c r="E197" i="23"/>
  <c r="E196" i="23"/>
  <c r="J195" i="23"/>
  <c r="I195" i="23"/>
  <c r="H195" i="23"/>
  <c r="G195" i="23"/>
  <c r="F195" i="23"/>
  <c r="E174" i="23"/>
  <c r="E173" i="23"/>
  <c r="E172" i="23"/>
  <c r="E171" i="23"/>
  <c r="J170" i="23"/>
  <c r="I170" i="23"/>
  <c r="H170" i="23"/>
  <c r="G170" i="23"/>
  <c r="F170" i="23"/>
  <c r="E169" i="23"/>
  <c r="E168" i="23"/>
  <c r="E167" i="23"/>
  <c r="E166" i="23"/>
  <c r="J165" i="23"/>
  <c r="I165" i="23"/>
  <c r="H165" i="23"/>
  <c r="G165" i="23"/>
  <c r="F165" i="23"/>
  <c r="E164" i="23"/>
  <c r="E163" i="23"/>
  <c r="E162" i="23"/>
  <c r="E161" i="23"/>
  <c r="J160" i="23"/>
  <c r="I160" i="23"/>
  <c r="H160" i="23"/>
  <c r="G160" i="23"/>
  <c r="F160" i="23"/>
  <c r="E160" i="23" l="1"/>
  <c r="E258" i="23"/>
  <c r="E195" i="23"/>
  <c r="E170" i="23"/>
  <c r="E165" i="23"/>
  <c r="F137" i="2"/>
  <c r="F136" i="2"/>
  <c r="F135" i="2"/>
  <c r="F134" i="2"/>
  <c r="K133" i="2"/>
  <c r="J133" i="2"/>
  <c r="I133" i="2"/>
  <c r="H133" i="2"/>
  <c r="G133" i="2"/>
  <c r="E133" i="2"/>
  <c r="E300" i="2"/>
  <c r="G300" i="2"/>
  <c r="H300" i="2"/>
  <c r="I300" i="2"/>
  <c r="J300" i="2"/>
  <c r="K300" i="2"/>
  <c r="F301" i="2"/>
  <c r="F302" i="2"/>
  <c r="F303" i="2"/>
  <c r="F304" i="2"/>
  <c r="K277" i="2"/>
  <c r="J277" i="2"/>
  <c r="I277" i="2"/>
  <c r="H277" i="2"/>
  <c r="G312" i="2"/>
  <c r="K278" i="2"/>
  <c r="J278" i="2"/>
  <c r="I278" i="2"/>
  <c r="H278" i="2"/>
  <c r="H273" i="2"/>
  <c r="I273" i="2"/>
  <c r="J273" i="2"/>
  <c r="K273" i="2"/>
  <c r="G273" i="2"/>
  <c r="F273" i="2" l="1"/>
  <c r="G313" i="2"/>
  <c r="K313" i="2"/>
  <c r="J312" i="2"/>
  <c r="H313" i="2"/>
  <c r="K312" i="2"/>
  <c r="I313" i="2"/>
  <c r="I318" i="2" s="1"/>
  <c r="H312" i="2"/>
  <c r="H317" i="2" s="1"/>
  <c r="J313" i="2"/>
  <c r="I312" i="2"/>
  <c r="I317" i="2" s="1"/>
  <c r="F15" i="2"/>
  <c r="F170" i="2" s="1"/>
  <c r="G14" i="27"/>
  <c r="H16" i="27"/>
  <c r="H14" i="27"/>
  <c r="G13" i="27"/>
  <c r="G16" i="27"/>
  <c r="H13" i="27"/>
  <c r="F133" i="2"/>
  <c r="G15" i="27"/>
  <c r="H15" i="27"/>
  <c r="F300" i="2"/>
  <c r="G123" i="2"/>
  <c r="H123" i="2"/>
  <c r="I123" i="2"/>
  <c r="J123" i="2"/>
  <c r="K123" i="2"/>
  <c r="F124" i="2"/>
  <c r="F125" i="2"/>
  <c r="F126" i="2"/>
  <c r="F127" i="2"/>
  <c r="G276" i="2"/>
  <c r="G311" i="2" s="1"/>
  <c r="H276" i="2"/>
  <c r="H311" i="2" s="1"/>
  <c r="I276" i="2"/>
  <c r="I311" i="2" s="1"/>
  <c r="J276" i="2"/>
  <c r="J311" i="2" s="1"/>
  <c r="K276" i="2"/>
  <c r="K311" i="2" s="1"/>
  <c r="G279" i="2"/>
  <c r="G314" i="2" s="1"/>
  <c r="D36" i="27" s="1"/>
  <c r="H279" i="2"/>
  <c r="H314" i="2" s="1"/>
  <c r="I279" i="2"/>
  <c r="I314" i="2" s="1"/>
  <c r="J279" i="2"/>
  <c r="J314" i="2" s="1"/>
  <c r="K279" i="2"/>
  <c r="K314" i="2" s="1"/>
  <c r="G280" i="2"/>
  <c r="H280" i="2"/>
  <c r="I280" i="2"/>
  <c r="J280" i="2"/>
  <c r="K280" i="2"/>
  <c r="F281" i="2"/>
  <c r="F276" i="2" s="1"/>
  <c r="F277" i="2"/>
  <c r="F283" i="2"/>
  <c r="F278" i="2" s="1"/>
  <c r="F284" i="2"/>
  <c r="F279" i="2" s="1"/>
  <c r="G290" i="2"/>
  <c r="H290" i="2"/>
  <c r="I290" i="2"/>
  <c r="J290" i="2"/>
  <c r="K290" i="2"/>
  <c r="F291" i="2"/>
  <c r="F292" i="2"/>
  <c r="F293" i="2"/>
  <c r="E35" i="27" l="1"/>
  <c r="H318" i="2"/>
  <c r="D35" i="27"/>
  <c r="G318" i="2"/>
  <c r="F172" i="2"/>
  <c r="F313" i="2"/>
  <c r="F311" i="2"/>
  <c r="F312" i="2"/>
  <c r="E34" i="27"/>
  <c r="K319" i="2"/>
  <c r="H36" i="27"/>
  <c r="H316" i="2"/>
  <c r="E33" i="27"/>
  <c r="I319" i="2"/>
  <c r="F36" i="27"/>
  <c r="J316" i="2"/>
  <c r="G33" i="27"/>
  <c r="F35" i="27"/>
  <c r="E36" i="27"/>
  <c r="I316" i="2"/>
  <c r="F33" i="27"/>
  <c r="F34" i="27"/>
  <c r="K317" i="2"/>
  <c r="H34" i="27"/>
  <c r="J317" i="2"/>
  <c r="G34" i="27"/>
  <c r="J318" i="2"/>
  <c r="G35" i="27"/>
  <c r="G317" i="2"/>
  <c r="D34" i="27"/>
  <c r="J319" i="2"/>
  <c r="G36" i="27"/>
  <c r="K316" i="2"/>
  <c r="H33" i="27"/>
  <c r="G316" i="2"/>
  <c r="D33" i="27"/>
  <c r="K318" i="2"/>
  <c r="H35" i="27"/>
  <c r="F290" i="2"/>
  <c r="F287" i="2"/>
  <c r="J285" i="2"/>
  <c r="H275" i="2"/>
  <c r="F289" i="2"/>
  <c r="H285" i="2"/>
  <c r="J275" i="2"/>
  <c r="J98" i="2"/>
  <c r="J13" i="2" s="1"/>
  <c r="K285" i="2"/>
  <c r="F286" i="2"/>
  <c r="I275" i="2"/>
  <c r="I98" i="2"/>
  <c r="I13" i="2" s="1"/>
  <c r="F288" i="2"/>
  <c r="I285" i="2"/>
  <c r="F280" i="2"/>
  <c r="K275" i="2"/>
  <c r="G275" i="2"/>
  <c r="K98" i="2"/>
  <c r="K13" i="2" s="1"/>
  <c r="H98" i="2"/>
  <c r="H13" i="2" s="1"/>
  <c r="F123" i="2"/>
  <c r="G285" i="2"/>
  <c r="I310" i="2" l="1"/>
  <c r="F32" i="27" s="1"/>
  <c r="E12" i="27"/>
  <c r="F12" i="27"/>
  <c r="G310" i="2"/>
  <c r="H310" i="2"/>
  <c r="K310" i="2"/>
  <c r="J310" i="2"/>
  <c r="H12" i="27"/>
  <c r="G12" i="27"/>
  <c r="G98" i="2"/>
  <c r="H319" i="2"/>
  <c r="F314" i="2"/>
  <c r="F285" i="2"/>
  <c r="F275" i="2"/>
  <c r="F317" i="2"/>
  <c r="I174" i="2"/>
  <c r="K174" i="2"/>
  <c r="K269" i="2" s="1"/>
  <c r="J174" i="2"/>
  <c r="J269" i="2" s="1"/>
  <c r="H174" i="2"/>
  <c r="H269" i="2" s="1"/>
  <c r="I269" i="2" l="1"/>
  <c r="I315" i="2" s="1"/>
  <c r="E32" i="27"/>
  <c r="G32" i="27"/>
  <c r="H32" i="27"/>
  <c r="F310" i="2"/>
  <c r="D32" i="27"/>
  <c r="F14" i="2"/>
  <c r="F169" i="2" s="1"/>
  <c r="G13" i="2"/>
  <c r="G319" i="2"/>
  <c r="J315" i="2"/>
  <c r="K315" i="2"/>
  <c r="H315" i="2"/>
  <c r="F318" i="2"/>
  <c r="F316" i="2"/>
  <c r="G174" i="2"/>
  <c r="G269" i="2" l="1"/>
  <c r="F269" i="2" s="1"/>
  <c r="F13" i="2"/>
  <c r="D12" i="27"/>
  <c r="F319" i="2"/>
  <c r="F98" i="2"/>
  <c r="F174" i="2"/>
  <c r="F168" i="2" l="1"/>
  <c r="G315" i="2"/>
  <c r="F315" i="2" s="1"/>
  <c r="E123" i="2"/>
  <c r="E102" i="2"/>
  <c r="E101" i="2"/>
  <c r="E100" i="2"/>
  <c r="E99" i="2"/>
  <c r="E98" i="2" l="1"/>
  <c r="E277" i="2" l="1"/>
  <c r="E278" i="2"/>
  <c r="E279" i="2"/>
  <c r="E276" i="2"/>
  <c r="E290" i="2"/>
  <c r="E280" i="2"/>
  <c r="E275" i="2" s="1"/>
  <c r="E25" i="27" l="1"/>
  <c r="E24" i="27"/>
  <c r="G24" i="27"/>
  <c r="D24" i="27"/>
  <c r="D25" i="27"/>
  <c r="G25" i="27"/>
  <c r="E23" i="27"/>
  <c r="G23" i="27"/>
  <c r="H24" i="27"/>
  <c r="F25" i="27"/>
  <c r="F23" i="27"/>
  <c r="H25" i="27"/>
  <c r="F24" i="27"/>
  <c r="H23" i="27"/>
  <c r="D26" i="27"/>
  <c r="I26" i="27" s="1"/>
  <c r="D23" i="27"/>
  <c r="I14" i="27"/>
  <c r="E285" i="2"/>
  <c r="I16" i="27" l="1"/>
  <c r="I36" i="27"/>
  <c r="I15" i="27"/>
  <c r="I13" i="27"/>
  <c r="I25" i="27"/>
  <c r="I24" i="27"/>
  <c r="I33" i="27"/>
  <c r="I35" i="27"/>
  <c r="I34" i="27"/>
  <c r="I23" i="27"/>
  <c r="E22" i="27"/>
  <c r="F22" i="27"/>
  <c r="H22" i="27"/>
  <c r="G22" i="27"/>
  <c r="D22" i="27"/>
  <c r="I32" i="27" l="1"/>
  <c r="I22" i="27"/>
  <c r="I12" i="27" l="1"/>
</calcChain>
</file>

<file path=xl/sharedStrings.xml><?xml version="1.0" encoding="utf-8"?>
<sst xmlns="http://schemas.openxmlformats.org/spreadsheetml/2006/main" count="1343" uniqueCount="340">
  <si>
    <t>Всего</t>
  </si>
  <si>
    <t>Средства федерального бюджета</t>
  </si>
  <si>
    <t>Итого</t>
  </si>
  <si>
    <t>Источник финансирования</t>
  </si>
  <si>
    <t>№ п/п</t>
  </si>
  <si>
    <t>Планируемое значение показателя по годам реализации</t>
  </si>
  <si>
    <t>1.</t>
  </si>
  <si>
    <t>Средства бюджета Московской области</t>
  </si>
  <si>
    <t>Источники финансирования</t>
  </si>
  <si>
    <t>Объем финансирования по годам, (тыс. руб.)</t>
  </si>
  <si>
    <t>2.</t>
  </si>
  <si>
    <t xml:space="preserve">Ответственный за         
выполнение мероприятия подпрограммы        </t>
  </si>
  <si>
    <t>1.1.</t>
  </si>
  <si>
    <t>2.1.</t>
  </si>
  <si>
    <t>Единица измерения</t>
  </si>
  <si>
    <t>Результаты выполнения мероприятия подпрограммы</t>
  </si>
  <si>
    <t xml:space="preserve">Средства бюджета городского округа Домодедово   </t>
  </si>
  <si>
    <t>Планируемые результаты реализации муниципальной программы</t>
  </si>
  <si>
    <t>Базовое значение на начало реализации подпрограммы</t>
  </si>
  <si>
    <t>Номер основного мероприятия в перечне  мероприятий подпрограммы</t>
  </si>
  <si>
    <t>Х</t>
  </si>
  <si>
    <t>Мероприятия подпрограммы</t>
  </si>
  <si>
    <t>Сроки исполнения мероприятия</t>
  </si>
  <si>
    <t xml:space="preserve">Всего,              (тыс. руб.)        </t>
  </si>
  <si>
    <t>1.2.</t>
  </si>
  <si>
    <t>2.2.</t>
  </si>
  <si>
    <t>Внебюджетные средства</t>
  </si>
  <si>
    <t>Тип показателя</t>
  </si>
  <si>
    <t>2.3.</t>
  </si>
  <si>
    <t>утвержденной постановлением Администрации городского округа Домодедово</t>
  </si>
  <si>
    <t xml:space="preserve">Другие источники         </t>
  </si>
  <si>
    <t>3.</t>
  </si>
  <si>
    <t>Итого по программе:</t>
  </si>
  <si>
    <t>Управление ЖКХ</t>
  </si>
  <si>
    <t>Общий объем финансовых ресурсов необходимых для реализации мероприятия, в том числе по годам</t>
  </si>
  <si>
    <t xml:space="preserve">Расчет необходимых финансовых ресурсов на реализацию мероприятия </t>
  </si>
  <si>
    <t>Эксплуатационные расходы, возникающие в результате реализации мероприятия</t>
  </si>
  <si>
    <t>Наименование мероприятия подпрограммы</t>
  </si>
  <si>
    <t>Сводные сметные расчеты</t>
  </si>
  <si>
    <t>Обращение Губернатора Московской области</t>
  </si>
  <si>
    <t>единица</t>
  </si>
  <si>
    <t>процент</t>
  </si>
  <si>
    <t>Объем финансирования мероприятия в году, предшествующему году начала реализации муниципальной программы                               (тыс. руб.)</t>
  </si>
  <si>
    <t>%</t>
  </si>
  <si>
    <t>Отраслевой</t>
  </si>
  <si>
    <t>1</t>
  </si>
  <si>
    <t>4.</t>
  </si>
  <si>
    <t>2019. (было 1), объекты: площадь перед Почтамптом, Площадь перед ДК МИР</t>
  </si>
  <si>
    <t>в соответствии с Постановлением №725/36 от 09.10.2018</t>
  </si>
  <si>
    <t>новый показатель</t>
  </si>
  <si>
    <t>старый показатель</t>
  </si>
  <si>
    <t xml:space="preserve">1. </t>
  </si>
  <si>
    <t>Инженерно-геодезические и инженерно-геологические работы</t>
  </si>
  <si>
    <t>Разработка проектно-сметной документации и ее экспертизы (по решению Правительства МО)</t>
  </si>
  <si>
    <t>Перечень видов работ по благоустройству общественных территорий (пространств) в рамках предоставления субсидии:</t>
  </si>
  <si>
    <t>Установка ограждений (в том числе декоративных) заборов</t>
  </si>
  <si>
    <t>Закупка и установка МАФ, детского и спортивного оборудования</t>
  </si>
  <si>
    <t>Озеленение</t>
  </si>
  <si>
    <t>Мощение и укладка иных покрытий; укладка асфальта</t>
  </si>
  <si>
    <t>Устройство дорожек, в том числе велосипедных</t>
  </si>
  <si>
    <t>Установка информационных стендов и знаков</t>
  </si>
  <si>
    <t>Изготовление и установка стел</t>
  </si>
  <si>
    <t>5.</t>
  </si>
  <si>
    <t>6.</t>
  </si>
  <si>
    <t>7.</t>
  </si>
  <si>
    <t>8.</t>
  </si>
  <si>
    <t>9.</t>
  </si>
  <si>
    <t>10.</t>
  </si>
  <si>
    <t xml:space="preserve">Изготовление , установка или восстановление произведений монументально-декоративного искусства; замена инженерных коммуникаций </t>
  </si>
  <si>
    <t>(при необходимости) для проведения работ по благоустройству в рамках реализации утвержденной архитектурно-планировочной концепции</t>
  </si>
  <si>
    <t>11.</t>
  </si>
  <si>
    <t xml:space="preserve">12. </t>
  </si>
  <si>
    <t xml:space="preserve">Приобретение и установка программно-технических комплексов видеонаблюдения, соответствующих общим техническим требованиям к программно-техническим комплексам видеонаблюдения системы технологического обеспечения региональной общественной безопасности и оперативного управления "Безопасный регион", утвержденным распоряжением Министерства государственного управления, информационных технологий и связи Московской области от 11.09.2017 №10-116/РВ (в случае если установка указанных комплексов предусмотрена архитектурно-планировочными концепциями благоустройства общественных территорий (пространств) муниципальных образований Московской области, имеющими положительное заключение художественного совета Главного управления архитектуры и градостроительства Московской области и утвержденными главой городского округа Домодедово </t>
  </si>
  <si>
    <t>13.</t>
  </si>
  <si>
    <t>Ремонт дорог, ремонт автомобильных дорог, уширение дорог и устройство тротуаров</t>
  </si>
  <si>
    <t>Установка ограждений (в том числе декоративных), заборов</t>
  </si>
  <si>
    <t>Установка контейнерных площадок</t>
  </si>
  <si>
    <t>Установка детских игровых площадок</t>
  </si>
  <si>
    <t>Установка источников света, иллюминации, освещение, включая архитектурно-художественное</t>
  </si>
  <si>
    <t>Перечень видов работ по благоустройству дворовых территорий:</t>
  </si>
  <si>
    <t>Привокзальная площадь и улица Корнеева</t>
  </si>
  <si>
    <t xml:space="preserve">Заказчик муниципальный подпрограммы </t>
  </si>
  <si>
    <t>Управление ЖКХ Администрации городского округа Домодедово Московской области</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</si>
  <si>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</si>
  <si>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</si>
  <si>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Расходы  (тыс. руб.)</t>
  </si>
  <si>
    <t>Администрация городского округа Домодедово</t>
  </si>
  <si>
    <t>Всего:
в том числе</t>
  </si>
  <si>
    <t>Средства бюджета городского округа Домодедово</t>
  </si>
  <si>
    <t>Благоустройство общественных территоий, с. Растуново</t>
  </si>
  <si>
    <t>Благоустройство общественных территоий, с. Вельяминово</t>
  </si>
  <si>
    <t>Благоустройство общественных территоий, г.Домодедово, парк ГПЗ Константиново</t>
  </si>
  <si>
    <t>Благоустройство общественных территоий, д. Мансурово</t>
  </si>
  <si>
    <t>Незавершенное строительство</t>
  </si>
  <si>
    <t>В рамках проекта</t>
  </si>
  <si>
    <t>г.Домодедово</t>
  </si>
  <si>
    <t>Фролова Мария Валерьевна</t>
  </si>
  <si>
    <t>г. Домодедово, мкр. Западный, ул. Заречная</t>
  </si>
  <si>
    <t>ООО ПКФ "Гюнай"</t>
  </si>
  <si>
    <t>г. Домодедово, ул. Текстильщиков, уч.37</t>
  </si>
  <si>
    <t>Слупская Наталья Владимировна</t>
  </si>
  <si>
    <t>г.Домодедово, д. Юсупово, ул. Прилесная, уч.33</t>
  </si>
  <si>
    <t>ООО "Поле Чудес"</t>
  </si>
  <si>
    <t>г.Домодедово, ул. кирова, д. 29</t>
  </si>
  <si>
    <t>ООО "Град Домодедово"</t>
  </si>
  <si>
    <t>г.о.Домодедово, с.Домодедово</t>
  </si>
  <si>
    <t>ООО "Склады 104"</t>
  </si>
  <si>
    <t>г. Домодедово, территория владений "Складв 104"</t>
  </si>
  <si>
    <t>ООО "Техносервис"</t>
  </si>
  <si>
    <t>г. Домодедово(вблизи г.Домодедово)</t>
  </si>
  <si>
    <t>ООО "Агроресурс"</t>
  </si>
  <si>
    <t>г.Домодедово, территория "Агроресурс-2"</t>
  </si>
  <si>
    <t>ООО "Технопарк"</t>
  </si>
  <si>
    <t>г.о.Домодедово,мкр.Востряково,ул.заборье,уч.2В</t>
  </si>
  <si>
    <t>г.о.Домодедово, с.Растуново</t>
  </si>
  <si>
    <t>Абукерова Фаина Абейдулаевна</t>
  </si>
  <si>
    <t>г.о.Домодедово,с.Растуново, з/у 156</t>
  </si>
  <si>
    <t>ООО "Казак"</t>
  </si>
  <si>
    <t>г.Домодедово, ул.Солнечная,уч.72Б</t>
  </si>
  <si>
    <t>ООО "Оникс"</t>
  </si>
  <si>
    <t>ООО "РСУ-14С"</t>
  </si>
  <si>
    <t>Шамсутдинова Гульсине Небиулловна</t>
  </si>
  <si>
    <t xml:space="preserve">2. </t>
  </si>
  <si>
    <t>Адресный перечень объектов незавершенного строительства и земельных участков, находящихся в собственности (пользовании) юридических лиц и индивидуальных предпринимателей, на которых необходимо выполнение работ по благоустройству за счет средств указанных лиц</t>
  </si>
  <si>
    <t xml:space="preserve">4. </t>
  </si>
  <si>
    <t>Перечень общественных территорий, подлежащих благоустройству в 2020 г.</t>
  </si>
  <si>
    <t xml:space="preserve">5. </t>
  </si>
  <si>
    <t>Перечень общественных территорий на территории городского округа Домодедово, включенных в пятилетний план благоустройтва Московской области</t>
  </si>
  <si>
    <t>Указ 204</t>
  </si>
  <si>
    <t>Отраслевой показатель</t>
  </si>
  <si>
    <t>Соглашение с ФОИВ</t>
  </si>
  <si>
    <t>2020-2024</t>
  </si>
  <si>
    <t>Перечень общественных территорий, подлежащих благоустройству в 2021 г.</t>
  </si>
  <si>
    <t>Подпрограмма  I «Комфортная городская среда"</t>
  </si>
  <si>
    <t xml:space="preserve">«Формирование современной комфортной городской среды" </t>
  </si>
  <si>
    <t xml:space="preserve">«Формирование современной комфортной городской среды» </t>
  </si>
  <si>
    <t>Подпрограмма  I «Комфортная городская среда»</t>
  </si>
  <si>
    <t xml:space="preserve">Подпрограмма II «Благоустройство территорий»           </t>
  </si>
  <si>
    <t xml:space="preserve">Подпрограмма II "Благоустройство территорий"           </t>
  </si>
  <si>
    <t>Итого по подпрограмме I:</t>
  </si>
  <si>
    <t>Итого по подпрограмме II:</t>
  </si>
  <si>
    <t>Итого по подпрограмме III:</t>
  </si>
  <si>
    <t>"Формирование современной комфортной городской среды"</t>
  </si>
  <si>
    <t xml:space="preserve">       2020 год</t>
  </si>
  <si>
    <t xml:space="preserve">       2021 год</t>
  </si>
  <si>
    <t xml:space="preserve">       2022 год</t>
  </si>
  <si>
    <t xml:space="preserve">       2023 год</t>
  </si>
  <si>
    <t xml:space="preserve">       2024 год</t>
  </si>
  <si>
    <t>Паспорт муниципальной подпрограммы I</t>
  </si>
  <si>
    <t>«Комфортная городская среда»</t>
  </si>
  <si>
    <t>Паспорт муниципальной подпрограммы II</t>
  </si>
  <si>
    <t>Паспорт муниципальной подпрограммы III</t>
  </si>
  <si>
    <t>Основное мероприятие F2</t>
  </si>
  <si>
    <t>Целевой показатель 2. Количество разработанных концепций благоустройства общественных территорий</t>
  </si>
  <si>
    <t>Целевой показатель 3. Количество разработанных проектов благоустройства общественных территорий</t>
  </si>
  <si>
    <t xml:space="preserve">Целевой показатель 4. Количество установленных детских игровых площадок
</t>
  </si>
  <si>
    <t>Целевой показатель 9.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t>
  </si>
  <si>
    <t>Целевой показатель 2.Доля светильников наружного освещения, управление которыми осуществляется с использованием автоматизированных систем управления наружным освещением</t>
  </si>
  <si>
    <t>Целевой показатель 1. «Светлый город» – доля освещённых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освещённости, соответствующим нормативным значениям</t>
  </si>
  <si>
    <t>Целевой показатель 1. Количество отремонтированных подъездов МКД</t>
  </si>
  <si>
    <t xml:space="preserve">Целевой показатель 2. Количество МКД, в которых проведен капитальный ремонт в рамках региональной программы
     </t>
  </si>
  <si>
    <t xml:space="preserve">Перечень мероприятий муниципальной программы </t>
  </si>
  <si>
    <t>«Светлый город» – доля освещённых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освещённости, соответствующим нормативным значениям в 2024г. - 100%; Доля светильников наружного освещения, управление которыми осуществляется с использованием автоматизированных систем управления наружным освещением - в 2024г. - 100%</t>
  </si>
  <si>
    <t>Обоснование объема финансовых ресурсов, необходимых для реализации муниципальной программы
«Формирование современной комфортной городской среды»</t>
  </si>
  <si>
    <t>№п/п</t>
  </si>
  <si>
    <t xml:space="preserve">Планируемые результаты реализации муниципальной  программы </t>
  </si>
  <si>
    <t>Целевой показатель 11. Увеличение числа посетителей парков культуры и отдыха</t>
  </si>
  <si>
    <t xml:space="preserve">«Благоустройство территорий»           </t>
  </si>
  <si>
    <t>Основное мероприятие F2. Федеральный проект "Формирование комфортной городской среды"</t>
  </si>
  <si>
    <t>2.4.</t>
  </si>
  <si>
    <t xml:space="preserve">2.5. </t>
  </si>
  <si>
    <t xml:space="preserve">2.6. </t>
  </si>
  <si>
    <t xml:space="preserve">1.3. </t>
  </si>
  <si>
    <t xml:space="preserve">1.1. </t>
  </si>
  <si>
    <t xml:space="preserve">1.4. </t>
  </si>
  <si>
    <t xml:space="preserve">1.2. </t>
  </si>
  <si>
    <t xml:space="preserve">2.1. </t>
  </si>
  <si>
    <t xml:space="preserve">2.2. </t>
  </si>
  <si>
    <t xml:space="preserve">2.3. </t>
  </si>
  <si>
    <t xml:space="preserve">2.4. </t>
  </si>
  <si>
    <t xml:space="preserve">2.7. </t>
  </si>
  <si>
    <t>Адрес</t>
  </si>
  <si>
    <t>Благоустройство МАУ ГПКиО "Елочки" (набережная)</t>
  </si>
  <si>
    <t>Перечень общественных территорий, подлежащих благоустройству в 2022 г.</t>
  </si>
  <si>
    <t xml:space="preserve">1.5. </t>
  </si>
  <si>
    <t xml:space="preserve">1.6. </t>
  </si>
  <si>
    <t>1.4.</t>
  </si>
  <si>
    <t xml:space="preserve">1.7. </t>
  </si>
  <si>
    <t xml:space="preserve">2.8. </t>
  </si>
  <si>
    <t xml:space="preserve">1.8. </t>
  </si>
  <si>
    <t xml:space="preserve">1.9. </t>
  </si>
  <si>
    <t xml:space="preserve">1.10. </t>
  </si>
  <si>
    <t>2.10.</t>
  </si>
  <si>
    <t xml:space="preserve">1.11. </t>
  </si>
  <si>
    <t>г.Домодедово,  мкр.Востряково, ул.Проспект Советской Армии</t>
  </si>
  <si>
    <t>Козулин С.А.</t>
  </si>
  <si>
    <t>0</t>
  </si>
  <si>
    <t>Регистрационный номер двора</t>
  </si>
  <si>
    <t>г.о. Домодедово, мкр. Центральный, ул. Ленинская,д.2,4, ул.Рабочая,д.1 корп.21,3,7</t>
  </si>
  <si>
    <t>г.о. Домодедово, мкр. Северный, ул.Речная,д.16, ул.Гагарина,д.48</t>
  </si>
  <si>
    <t>г.о. Домодедово, пос. сан. "Подмосковье",д.8</t>
  </si>
  <si>
    <t>Перечень дворовых территорий, подлежащих благоустройству в 2020 г. том числе выполнение работ с привлечением субсидии на ремонт асфальта</t>
  </si>
  <si>
    <t>Целевой показатель 7. Количество объектов архитектурно-художественного освещения, на которых реализованы мероприятия по устройству и капитальному ремонту</t>
  </si>
  <si>
    <t>Целевой показатель 8.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t>
  </si>
  <si>
    <t>Целевой показатель 12. Количество установленных детских игровых площадок в парках культуры и отдыха</t>
  </si>
  <si>
    <t xml:space="preserve">"Формирование современной комфортной городской среды" </t>
  </si>
  <si>
    <t>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t>
  </si>
  <si>
    <t>Целевой показатель 5. Количество благоустроенных дворовых территорий</t>
  </si>
  <si>
    <t>кв.метр</t>
  </si>
  <si>
    <t xml:space="preserve">1.12. </t>
  </si>
  <si>
    <t xml:space="preserve"> - </t>
  </si>
  <si>
    <t>Целевой показатель 13. Количество созданных и благоустроенных парков культуры и отдыха на территории Московской области</t>
  </si>
  <si>
    <t>Целевой показатель 14.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</si>
  <si>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 xml:space="preserve">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 Целевой показатель 2. Количество разработанных концепций благоустройства общественных территорий,Целевой показатель 3. Количество разработанных проектов благоустройства общественных территорий, Целевой показатель 4. Количество установленных детских игровых площадок,Целевой показатель 5. Количество благоустроенных дворовых территорий, Целевой показатель 6. Количество объектов электросетевого хозяйства, на которых реализованы мероприятия по устройству и капитальному ремонту, Целевой показатель 7. Количество объектов архитектурно-художественного освещения, на которых реализованы мероприятия по устройству и капитальному ремонту, Целевой показатель 8.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9.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 Целевой показатель 10. Соотвествие нормативу обеспеченности парками культуры и отдыха, Целевой показатель 11. Увеличение числа посетителей парков культуры и отдыха, Целевой показатель 13. Количество созданных и благоустроенных парков культуры и отдыха на территории Московской области, Целевой показатель 14.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
</t>
  </si>
  <si>
    <t xml:space="preserve">работы по берегоукреплению (при необходимости осуществления таковых для проведения работ по благоустройству) </t>
  </si>
  <si>
    <t>в рамках реализации утвержденной архитектурно-планировочной концепции</t>
  </si>
  <si>
    <t>14.</t>
  </si>
  <si>
    <t>Инженерно-геодезические и инженерно-геологические работы;</t>
  </si>
  <si>
    <t>Выполнение вышеперечисленных работ не должно быть связано с дорожной деятельностью</t>
  </si>
  <si>
    <t xml:space="preserve">(в случае если указанные виды работ предусмотрены концепциями благоустройства общественных территорий муниципальных образований , </t>
  </si>
  <si>
    <t xml:space="preserve">Московской области согласованными до 1 января 2019 года художественным советом Главного управления архитектуры и </t>
  </si>
  <si>
    <t>градостроительства Московской области  или с 15 февраля 2019 года - Экспертным советом);</t>
  </si>
  <si>
    <t>г.Домодедово, мкр.Западный, ул. Текстильщиков, участок 39</t>
  </si>
  <si>
    <t>г.Домодедово, мкр.Центральный, ул. Кирова, участок 17</t>
  </si>
  <si>
    <t>"</t>
  </si>
  <si>
    <t>Основное мероприятие 01 «Благоустройство общественных территорий муниципальных образований Московской области»</t>
  </si>
  <si>
    <t>Мероприятие 01.03. Изготовление и установка стел</t>
  </si>
  <si>
    <t>Мероприятие 01.04.Комплексное благоустройство территорий муниципальных образований Московской области</t>
  </si>
  <si>
    <t>Мероприятие 01.05. Реализация мероприятий по организации функциональных зон в парках культуры и отдыха</t>
  </si>
  <si>
    <t>Мероприятие 01.06. Устройство контейнерных площадок</t>
  </si>
  <si>
    <t>Мероприятие F2.08. Ремонт дворовых территорий</t>
  </si>
  <si>
    <t>Основное мероприятие 01 «Обеспечение комфортной среды проживания на территории муниципального образования»</t>
  </si>
  <si>
    <t>Мероприятие 01.01. Содержание, ремонт объектов благоустройства, в т.ч. озеленение территорий</t>
  </si>
  <si>
    <t>Мероприятие 01.02. Содержание, ремонт и восстановление уличного освещения</t>
  </si>
  <si>
    <t>Мероприятие 01.03. Организация благоустройства территории городского округа в части ремонта асфальтового покрытия дворовых территорий</t>
  </si>
  <si>
    <t>Основное мероприятие 01«Приведение в надлежащее состояние подъездов в многоквартирных домах»</t>
  </si>
  <si>
    <t>Мероприятие 01.01. Ремонт подъездов в многоквартирных домах</t>
  </si>
  <si>
    <t>Основное мероприятие 02 «Создание благоприятных условий для проживания граждан в многоквартирных домах, расположенных на территории Московской области»</t>
  </si>
  <si>
    <t xml:space="preserve">Мероприятие 02.01. Проведение капитального ремонта многоквартирных домов на территории Московской области 
</t>
  </si>
  <si>
    <t>Основное мероприятие 01; Основное мероприятие F2</t>
  </si>
  <si>
    <t>Основное мероприятие 01</t>
  </si>
  <si>
    <t xml:space="preserve">Основное мероприятие 01 </t>
  </si>
  <si>
    <t>Основное мероприятие 02</t>
  </si>
  <si>
    <t>Основное мероприятие 01. "Благоустройство общественных территорий муниципальных образований Московской области"</t>
  </si>
  <si>
    <t>Мероприятие 01.04. Комплексное благоустройство территорий муниципальных образований Московской области</t>
  </si>
  <si>
    <t>Мероприятие F2.03. Реализация программ формирования современной городской среды в части благоустройства общественных территорий</t>
  </si>
  <si>
    <t>Мероприятие 01.01. Содержание, ремонт объектов благоустройства, в т.ч. Озеленение территорий</t>
  </si>
  <si>
    <t>Основное мероприятие 01 «Приведение в надлежащее состояние подъездов в многоквартирных домах»</t>
  </si>
  <si>
    <t xml:space="preserve">Мероприятие 02.01. Проведение капитального ремонта многоквартирных домах на территории Московской области 
</t>
  </si>
  <si>
    <t>Перечень общественных территорий, подлежащих благоустройству в 2023г.</t>
  </si>
  <si>
    <t>2.11.</t>
  </si>
  <si>
    <t xml:space="preserve">1.13. </t>
  </si>
  <si>
    <t xml:space="preserve">1.14. </t>
  </si>
  <si>
    <t xml:space="preserve">1.15. </t>
  </si>
  <si>
    <t xml:space="preserve"> </t>
  </si>
  <si>
    <t xml:space="preserve">2.11. </t>
  </si>
  <si>
    <t>Мероприятие F2.10. Устройство и капитальный ремонт электросетевого хозяйства, систем наружного освещения в рамках реализации проекта "Светлый город"</t>
  </si>
  <si>
    <t>Мероприятие F2.12. Создание новых и (или) благоустройство существующих парков культуры и отдыха</t>
  </si>
  <si>
    <t>Мероприятие F2.14. Благоустройство общественных территорий</t>
  </si>
  <si>
    <t>Мероприятие F2.15. Обустройство и установка детских игровых площадок на территории муниципальных образований Московской области</t>
  </si>
  <si>
    <t>Мероприятие F2.16. Обустройство и установка детских игровых площадок на территории парков культуры и отдыха Московской области</t>
  </si>
  <si>
    <t>Мероприятие F2.18. Комплексное благоустройство территорий за счет средств местного бюджета</t>
  </si>
  <si>
    <t xml:space="preserve">Мероприятие 01.51. Реконструкция ограждения по ул. Центральная ГПЗ Константиново </t>
  </si>
  <si>
    <t>Мероприятие 01.52. Муниципальное задание МБУ КБ на создание ЕЦУР</t>
  </si>
  <si>
    <t>Мероприятие 01.53. Меропрития для привлечения добровольцев (волонтеров) к участию в реализации мероприятий, предусмотренных государственными и муниципальными программами формирования современной городской среды</t>
  </si>
  <si>
    <t>Мероприятие 01.56. Изготовление и установку скульптуры (обелиска) по адресу: Московская область, г. Домодедово, мкр. Авиационный, площадь Гагарина, 1</t>
  </si>
  <si>
    <t>Мероприятие 01.57. «Приобретение автомобилей, телефонов МБУ "Комбинат благоустройства"»</t>
  </si>
  <si>
    <t>Мероприятие 01.58. «Приобретение флаговых конструкций, флагов с кронштейнами»</t>
  </si>
  <si>
    <t>Мероприятие 01.61. Субсидия МБУ «КБ» на выполнение муниципального задания на ликвидацию несанкционированных навалов мусора</t>
  </si>
  <si>
    <t>Мероприятие 02.54. Капитальный ремонт фасадов многоквартирных домов (государственная поддержка Фонду капитального ремонта общего имущества многоквартирных домов)</t>
  </si>
  <si>
    <t xml:space="preserve">Мероприятие 02.55. Имущественный взнос в Фонд капитального ремонта общего имущества многоквартирных домов на обеспечение  деятельности 
</t>
  </si>
  <si>
    <t>Мероприятие F2.59. Мероприятие по благоустройству "набережной" в МАУК "городской парк культуры и отдыха "Елочки"</t>
  </si>
  <si>
    <t>Мероприятие 01.62. Целевая субсидия МБУ "КБ" на устройство кювета вдоль ул. Заборье мкр. Востряково г. Домодедово</t>
  </si>
  <si>
    <t>Мероприятие 01.63. Приобретение электрогенераторов для ремонта детских площадок</t>
  </si>
  <si>
    <t>Мероприятие 01.64. Приобретение офисной мебели</t>
  </si>
  <si>
    <t>Мероприятие 01.65. Приобретение МАФ для установки в г.о.Домодедово</t>
  </si>
  <si>
    <t>Мероприятие 01.60. «Приобретение мебели, оборудования МБУ "Комбинат благоустройства" »</t>
  </si>
  <si>
    <t>от  31.10.2019 № 2298</t>
  </si>
  <si>
    <t>2.12.</t>
  </si>
  <si>
    <t xml:space="preserve">2.12. </t>
  </si>
  <si>
    <t>Мероприятие F2.22. Реализация программ формирования современной городской среды в части достижения основного результата по благоустройству общественных территорий (создание новых и (или) благоустройство существующих парков культуры и отдыха)</t>
  </si>
  <si>
    <t>«Создание условий для обеспечения комфортного проживания жителей в многоквартирных домах Московской области»</t>
  </si>
  <si>
    <t xml:space="preserve">Подпрограмма III «Создание условий для обеспечения комфортного проживания жителей в многоквартирных домах Московской области»    </t>
  </si>
  <si>
    <t>Подпрограмма III «Создание условий для обеспечения комфортного проживания жителей в многоквартирных домах Московской области»</t>
  </si>
  <si>
    <t>Количество МКД, в которых проведен капитальный ремонт в рамках региональной программы в 2024г. - 224 шт.</t>
  </si>
  <si>
    <t>Количество отремонтированных подъездов МКД в 2024г. - 483шт.</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</si>
  <si>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</si>
  <si>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 xml:space="preserve">Мероприятие 01.13. Обустройство и установка детских игровых площадок на территории парков культуры и отдыха Московской области за счет средств местного бюджета
</t>
  </si>
  <si>
    <t xml:space="preserve">Мероприятие 01.10. Обустройство и установка детских игровых площадок на территории муниципальных образований за счет средств местного бюджета 
</t>
  </si>
  <si>
    <t>Благоустройство общественных территорий, д. Степыгино</t>
  </si>
  <si>
    <t xml:space="preserve">Мероприятие 01.21 «Ямочный ремонт асфальтового покрытия дворовых территорий»
</t>
  </si>
  <si>
    <t>Мероприятие 01.09. Создание новых и (или) благоустройство существующих парков культуры и отдыха за счет средств местного бюджета</t>
  </si>
  <si>
    <t>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t>
  </si>
  <si>
    <t>1.8.</t>
  </si>
  <si>
    <t>Мероприятие 01.12. Устройство и капитальный ремонт электросетевого хозяйства, систем наружного освещения в рамках реализации проекта "Светлый город" за счет средств местного бюджета</t>
  </si>
  <si>
    <t xml:space="preserve">Мероприятие 01.14. Ремонт дворовых территорий за счет средств местного бюджета
</t>
  </si>
  <si>
    <t>Мероприятие 01.15. Благоустройство общественных территорий</t>
  </si>
  <si>
    <t>Мероприятие 01.16. Комплексное благоустройство дворовых территорий</t>
  </si>
  <si>
    <t>Мероприятие 01.51 Реконструкция ограждения по ул.Центральная ГПЗ Константиново и ул.Лесная мкрн.Северный</t>
  </si>
  <si>
    <t>Мероприятие 01.52 Возмещение затрат, связанных с выполнением работ по благоустройству территорий общего пользования муниципальных образований Московской области</t>
  </si>
  <si>
    <t>Мероприятие F2.07. Реализация программ формирования современной городской среды в части достижения основного результата по благоустройству общественных территорий</t>
  </si>
  <si>
    <t>Мероприятие F2.11. Создание новых и (или) благоустройство существующих парков культуры и отдыха, расположенных на землях лесного фонда</t>
  </si>
  <si>
    <t>Мероприятие 01.04. Расходы на обеспечение деятельности (оказание услуг) муниципальных учреждений в сфере благоустройства</t>
  </si>
  <si>
    <t>Мероприятие 01.06. Вывоз навалов мусора и снега</t>
  </si>
  <si>
    <t>2021-2024</t>
  </si>
  <si>
    <t>Мероприятие 01.07. Устройство контейнерных площадок</t>
  </si>
  <si>
    <t>Целевой показатель 6. Количество объектов электросетевого хозяйства и систем наружного освещения, на которых реализованы мероприятия по устройству и капитальному ремонту</t>
  </si>
  <si>
    <t>Мероприятие 01.08. Приобретение коммунальной техники за счет средств местного бюджета</t>
  </si>
  <si>
    <t>1.6.</t>
  </si>
  <si>
    <t>1.9.</t>
  </si>
  <si>
    <t xml:space="preserve">1.16. </t>
  </si>
  <si>
    <t>Мероприятие F2.01. Реализация программ формирования современной городской среды</t>
  </si>
  <si>
    <t>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t>
  </si>
  <si>
    <t xml:space="preserve">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 
</t>
  </si>
  <si>
    <t>Мероприятие 01.14. Ремонт дворовых территорий за счет средств местного бюджета</t>
  </si>
  <si>
    <t>Мероприятие 01.51. Реконструкция ограждения по ул.Центральная ГПЗ Константиново и ул.Лесная мкрн.Северный</t>
  </si>
  <si>
    <t xml:space="preserve">2.9. </t>
  </si>
  <si>
    <t xml:space="preserve">2.13. </t>
  </si>
  <si>
    <t xml:space="preserve">1.17. </t>
  </si>
  <si>
    <t xml:space="preserve">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
</t>
  </si>
  <si>
    <t>Привокзальная площадь и улица Корнеева (реализация мероприятий из внебюджетных источников)</t>
  </si>
  <si>
    <t>Перечень дворовых территорий, подлежащих благоустройству в 2021 г. том числе выполнение работ с привлечением субсидии на ремонт асфальта</t>
  </si>
  <si>
    <t>г.о. Домодедово, Растуновский а/о, с. Растуново, ул. Заря №4,5,15</t>
  </si>
  <si>
    <t>г.о. Домодедово, Растуновский а/о, с. Растуново, ул. Заря, №2,3,14</t>
  </si>
  <si>
    <t xml:space="preserve">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 Целевой показатель 12. Количество установленных детских игровых площадок в парках культуры и отдыха, </t>
  </si>
  <si>
    <t>Мероприятие 01.60. Приобретение мебели, оборудования МБУ "Комбинат благоустройства"</t>
  </si>
  <si>
    <t>Целевой показатель 10. Соответствие нормативу обеспеченности парками культуры и отдыха</t>
  </si>
  <si>
    <t xml:space="preserve">Приложение № 1 к муниципальной программе </t>
  </si>
  <si>
    <t xml:space="preserve">Приложение № 2 к муниципальной программе </t>
  </si>
  <si>
    <t xml:space="preserve">Приложение № 3 к муниципальной программе </t>
  </si>
  <si>
    <t xml:space="preserve">Приложение № 4 к муниципальной программе </t>
  </si>
  <si>
    <t xml:space="preserve">Приложение № 5 к муниципальной программе </t>
  </si>
  <si>
    <t xml:space="preserve">Приложение № 6 к муниципальной программе </t>
  </si>
  <si>
    <t xml:space="preserve">Приложение №7 к муниципальной программе </t>
  </si>
  <si>
    <t>№ пп</t>
  </si>
  <si>
    <t>Наименование Юр. лица</t>
  </si>
  <si>
    <t>Вид объекта (нежилое строение, незавершенное строительство, объект торговли)</t>
  </si>
  <si>
    <t>Адрес объекта</t>
  </si>
  <si>
    <t>Мероприятие по благоустройству</t>
  </si>
  <si>
    <t>Планируемый год реализации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</si>
</sst>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_₽"/>
  </numFmts>
  <fonts count="22" x14ac:knownFonts="1">
    <font>
      <sz val="10"/>
      <name val="Arial"/>
    </font>
    <font>
      <sz val="8"/>
      <name val="Arial"/>
      <family val="2"/>
      <charset val="204"/>
    </font>
    <font>
      <sz val="10"/>
      <name val="Arial"/>
      <family val="2"/>
      <charset val="204"/>
    </font>
    <font>
      <sz val="12"/>
      <color theme="1"/>
      <name val="Times New Roman"/>
      <family val="1"/>
      <charset val="204"/>
    </font>
    <font>
      <sz val="11"/>
      <color theme="1"/>
      <name val="Times New Roman"/>
      <family val="1"/>
      <charset val="204"/>
    </font>
    <font>
      <sz val="11"/>
      <color theme="1"/>
      <name val="Arial"/>
      <family val="2"/>
      <charset val="204"/>
    </font>
    <font>
      <b/>
      <sz val="12"/>
      <color theme="1"/>
      <name val="Times New Roman"/>
      <family val="1"/>
      <charset val="204"/>
    </font>
    <font>
      <sz val="10"/>
      <color theme="1"/>
      <name val="Arial"/>
      <family val="2"/>
      <charset val="204"/>
    </font>
    <font>
      <b/>
      <sz val="11"/>
      <color theme="1"/>
      <name val="Times New Roman"/>
      <family val="1"/>
      <charset val="204"/>
    </font>
    <font>
      <sz val="12"/>
      <color theme="1"/>
      <name val="Arial"/>
      <family val="2"/>
      <charset val="204"/>
    </font>
    <font>
      <sz val="8"/>
      <color theme="1"/>
      <name val="Arial"/>
      <family val="2"/>
      <charset val="204"/>
    </font>
    <font>
      <sz val="9"/>
      <color theme="1"/>
      <name val="Arial"/>
      <family val="2"/>
      <charset val="204"/>
    </font>
    <font>
      <b/>
      <i/>
      <sz val="12"/>
      <color theme="1"/>
      <name val="Times New Roman"/>
      <family val="1"/>
      <charset val="204"/>
    </font>
    <font>
      <sz val="10"/>
      <color theme="1"/>
      <name val="Times New Roman"/>
      <family val="1"/>
      <charset val="204"/>
    </font>
    <font>
      <b/>
      <i/>
      <sz val="11"/>
      <color theme="1"/>
      <name val="Times New Roman"/>
      <family val="1"/>
      <charset val="204"/>
    </font>
    <font>
      <sz val="9"/>
      <color theme="1"/>
      <name val="Times New Roman"/>
      <family val="1"/>
      <charset val="204"/>
    </font>
    <font>
      <sz val="7"/>
      <color theme="1"/>
      <name val="Times New Roman"/>
      <family val="1"/>
      <charset val="204"/>
    </font>
    <font>
      <sz val="10.5"/>
      <color theme="1"/>
      <name val="Times New Roman"/>
      <family val="1"/>
      <charset val="204"/>
    </font>
    <font>
      <b/>
      <i/>
      <sz val="10.5"/>
      <color theme="1"/>
      <name val="Times New Roman"/>
      <family val="1"/>
      <charset val="204"/>
    </font>
    <font>
      <b/>
      <sz val="9"/>
      <color theme="1"/>
      <name val="Times New Roman"/>
      <family val="1"/>
      <charset val="204"/>
    </font>
    <font>
      <sz val="11"/>
      <color theme="1"/>
      <name val="Calibri"/>
      <family val="2"/>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CCCCCC"/>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2">
    <xf numFmtId="0" fontId="0" fillId="0" borderId="0"/>
    <xf numFmtId="0" fontId="2" fillId="0" borderId="0">
      <protection locked="0"/>
    </xf>
  </cellStyleXfs>
  <cellXfs count="211">
    <xf numFmtId="0" fontId="0" fillId="0" borderId="0" xfId="0"/>
    <xf numFmtId="49" fontId="3" fillId="2" borderId="0" xfId="0" applyNumberFormat="1" applyFont="1" applyFill="1"/>
    <xf numFmtId="0" fontId="3" fillId="2" borderId="0" xfId="0" applyFont="1" applyFill="1"/>
    <xf numFmtId="0" fontId="3" fillId="2" borderId="0" xfId="0" applyFont="1" applyFill="1" applyAlignment="1">
      <alignment horizontal="center"/>
    </xf>
    <xf numFmtId="0" fontId="4" fillId="2" borderId="0" xfId="0" applyFont="1" applyFill="1" applyAlignment="1">
      <alignment horizontal="right" wrapText="1"/>
    </xf>
    <xf numFmtId="0" fontId="4" fillId="2" borderId="0" xfId="0" applyFont="1" applyFill="1" applyAlignment="1">
      <alignment horizontal="right" wrapText="1"/>
    </xf>
    <xf numFmtId="0" fontId="4" fillId="2" borderId="0" xfId="0" applyFont="1" applyFill="1" applyAlignment="1">
      <alignment wrapText="1"/>
    </xf>
    <xf numFmtId="0" fontId="5" fillId="2" borderId="0" xfId="0" applyFont="1" applyFill="1"/>
    <xf numFmtId="0" fontId="5" fillId="2" borderId="0" xfId="0" applyFont="1" applyFill="1" applyAlignment="1">
      <alignment horizontal="right"/>
    </xf>
    <xf numFmtId="4" fontId="4" fillId="2" borderId="0" xfId="0" applyNumberFormat="1" applyFont="1" applyFill="1" applyAlignment="1">
      <alignment horizontal="right"/>
    </xf>
    <xf numFmtId="0" fontId="6" fillId="2" borderId="0" xfId="0" applyFont="1" applyFill="1" applyBorder="1" applyAlignment="1">
      <alignment horizontal="center" wrapText="1"/>
    </xf>
    <xf numFmtId="0" fontId="6" fillId="2" borderId="0" xfId="0" applyFont="1" applyFill="1" applyBorder="1" applyAlignment="1">
      <alignment horizontal="center"/>
    </xf>
    <xf numFmtId="0" fontId="7" fillId="2" borderId="0" xfId="0" applyFont="1" applyFill="1"/>
    <xf numFmtId="0" fontId="4" fillId="2" borderId="1" xfId="0" applyFont="1" applyFill="1" applyBorder="1" applyAlignment="1">
      <alignment vertical="top" wrapText="1"/>
    </xf>
    <xf numFmtId="0" fontId="4" fillId="2" borderId="6"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5"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3" xfId="0" applyFont="1" applyFill="1" applyBorder="1" applyAlignment="1">
      <alignment horizontal="center" vertical="top" wrapText="1"/>
    </xf>
    <xf numFmtId="164" fontId="4" fillId="2" borderId="1" xfId="0" applyNumberFormat="1" applyFont="1" applyFill="1" applyBorder="1" applyAlignment="1">
      <alignment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4" fontId="4" fillId="2" borderId="1" xfId="0" applyNumberFormat="1" applyFont="1" applyFill="1" applyBorder="1" applyAlignment="1">
      <alignment vertical="top" wrapText="1"/>
    </xf>
    <xf numFmtId="0" fontId="8" fillId="2" borderId="0" xfId="0" applyFont="1" applyFill="1" applyBorder="1" applyAlignment="1">
      <alignment horizontal="center" wrapText="1"/>
    </xf>
    <xf numFmtId="0" fontId="8" fillId="2" borderId="16" xfId="0" applyFont="1" applyFill="1" applyBorder="1" applyAlignment="1">
      <alignment horizontal="center" wrapText="1"/>
    </xf>
    <xf numFmtId="0" fontId="4" fillId="2" borderId="3" xfId="0" applyFont="1" applyFill="1" applyBorder="1" applyAlignment="1">
      <alignment horizontal="left" vertical="top" wrapText="1"/>
    </xf>
    <xf numFmtId="0" fontId="4" fillId="2" borderId="4" xfId="0" applyFont="1" applyFill="1" applyBorder="1" applyAlignment="1">
      <alignment horizontal="center" vertical="top" wrapText="1"/>
    </xf>
    <xf numFmtId="0" fontId="8" fillId="2" borderId="0" xfId="0" applyFont="1" applyFill="1" applyBorder="1" applyAlignment="1">
      <alignment horizontal="center"/>
    </xf>
    <xf numFmtId="0" fontId="4" fillId="2" borderId="0" xfId="0" applyFont="1" applyFill="1"/>
    <xf numFmtId="0" fontId="3" fillId="2" borderId="0" xfId="0" applyFont="1" applyFill="1" applyAlignment="1">
      <alignment horizontal="center" vertical="center"/>
    </xf>
    <xf numFmtId="0" fontId="9" fillId="2" borderId="0" xfId="0" applyFont="1" applyFill="1" applyAlignment="1">
      <alignment horizontal="left" vertical="center"/>
    </xf>
    <xf numFmtId="0" fontId="9" fillId="2" borderId="0" xfId="0" applyFont="1" applyFill="1"/>
    <xf numFmtId="2" fontId="4" fillId="2" borderId="0" xfId="0" applyNumberFormat="1" applyFont="1" applyFill="1" applyAlignment="1">
      <alignment horizontal="right" wrapText="1"/>
    </xf>
    <xf numFmtId="0" fontId="4" fillId="2" borderId="0" xfId="0" applyFont="1" applyFill="1" applyAlignment="1">
      <alignment horizontal="center" wrapText="1"/>
    </xf>
    <xf numFmtId="4" fontId="5" fillId="2" borderId="0" xfId="0" applyNumberFormat="1" applyFont="1" applyFill="1" applyAlignment="1">
      <alignment horizontal="right"/>
    </xf>
    <xf numFmtId="4" fontId="4" fillId="2" borderId="0" xfId="0" applyNumberFormat="1" applyFont="1" applyFill="1" applyAlignment="1">
      <alignment horizontal="right"/>
    </xf>
    <xf numFmtId="4" fontId="4" fillId="2" borderId="0" xfId="0" applyNumberFormat="1" applyFont="1" applyFill="1" applyAlignment="1"/>
    <xf numFmtId="0" fontId="6" fillId="2" borderId="0"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center" vertical="center" wrapText="1"/>
    </xf>
    <xf numFmtId="0" fontId="3" fillId="2" borderId="0" xfId="0" applyFont="1" applyFill="1" applyBorder="1" applyAlignment="1">
      <alignment horizont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2" xfId="0" applyFont="1" applyFill="1" applyBorder="1" applyAlignment="1">
      <alignment horizontal="center" vertical="top" wrapText="1"/>
    </xf>
    <xf numFmtId="164" fontId="4" fillId="2" borderId="1" xfId="0" applyNumberFormat="1" applyFont="1" applyFill="1" applyBorder="1" applyAlignment="1">
      <alignment vertical="center" wrapText="1"/>
    </xf>
    <xf numFmtId="0" fontId="3" fillId="2" borderId="1" xfId="0" applyFont="1" applyFill="1" applyBorder="1" applyAlignment="1">
      <alignment horizontal="center" vertical="top" wrapText="1"/>
    </xf>
    <xf numFmtId="0" fontId="3" fillId="2" borderId="1" xfId="0" applyFont="1" applyFill="1" applyBorder="1" applyAlignment="1">
      <alignment horizontal="center" vertical="center"/>
    </xf>
    <xf numFmtId="0" fontId="6" fillId="2" borderId="6"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7"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3" fillId="2" borderId="7" xfId="0" applyFont="1" applyFill="1" applyBorder="1" applyAlignment="1">
      <alignment vertical="top" wrapText="1"/>
    </xf>
    <xf numFmtId="49" fontId="3" fillId="2" borderId="1" xfId="0" applyNumberFormat="1" applyFont="1" applyFill="1" applyBorder="1" applyAlignment="1">
      <alignment horizontal="center" vertical="center" wrapText="1"/>
    </xf>
    <xf numFmtId="0" fontId="10" fillId="2" borderId="0" xfId="0" applyFont="1" applyFill="1" applyAlignment="1">
      <alignment horizontal="left" vertical="center" wrapText="1"/>
    </xf>
    <xf numFmtId="0" fontId="3" fillId="2" borderId="2" xfId="0" applyFont="1" applyFill="1" applyBorder="1" applyAlignment="1">
      <alignment vertical="top" wrapText="1"/>
    </xf>
    <xf numFmtId="0" fontId="3" fillId="2" borderId="1" xfId="0" applyNumberFormat="1" applyFont="1" applyFill="1" applyBorder="1" applyAlignment="1">
      <alignment horizontal="center" vertical="center" wrapText="1"/>
    </xf>
    <xf numFmtId="17" fontId="9" fillId="2" borderId="0" xfId="0" applyNumberFormat="1" applyFont="1" applyFill="1"/>
    <xf numFmtId="4"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11" fillId="2" borderId="0" xfId="0" applyFont="1" applyFill="1" applyAlignment="1">
      <alignment horizontal="left" vertical="center" wrapText="1"/>
    </xf>
    <xf numFmtId="0" fontId="3" fillId="2" borderId="2" xfId="0" applyFont="1" applyFill="1" applyBorder="1" applyAlignment="1">
      <alignment horizontal="left" vertical="top" wrapText="1"/>
    </xf>
    <xf numFmtId="1" fontId="3" fillId="2" borderId="1" xfId="0" applyNumberFormat="1" applyFont="1" applyFill="1" applyBorder="1" applyAlignment="1">
      <alignment horizontal="center" vertical="center" wrapText="1"/>
    </xf>
    <xf numFmtId="0" fontId="7" fillId="2" borderId="0" xfId="0" applyFont="1" applyFill="1" applyAlignment="1">
      <alignment vertical="center"/>
    </xf>
    <xf numFmtId="0" fontId="6"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4" fontId="3" fillId="2" borderId="0"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vertical="center"/>
    </xf>
    <xf numFmtId="0" fontId="12" fillId="2" borderId="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1" xfId="0" applyFont="1" applyFill="1" applyBorder="1" applyAlignment="1">
      <alignment horizontal="center" vertical="center"/>
    </xf>
    <xf numFmtId="0" fontId="14" fillId="2" borderId="1" xfId="0" applyFont="1" applyFill="1" applyBorder="1" applyAlignment="1">
      <alignment vertical="top" wrapText="1"/>
    </xf>
    <xf numFmtId="0" fontId="4" fillId="2" borderId="0" xfId="0" applyFont="1" applyFill="1" applyBorder="1" applyAlignment="1">
      <alignment vertical="top" wrapText="1"/>
    </xf>
    <xf numFmtId="0" fontId="13" fillId="2" borderId="1" xfId="0" applyFont="1" applyFill="1" applyBorder="1" applyAlignment="1">
      <alignment horizontal="center" vertical="center"/>
    </xf>
    <xf numFmtId="0" fontId="4" fillId="2" borderId="5" xfId="0" applyFont="1" applyFill="1" applyBorder="1" applyAlignment="1">
      <alignment horizontal="left" vertical="top" wrapText="1"/>
    </xf>
    <xf numFmtId="0" fontId="4" fillId="2" borderId="1" xfId="0" applyFont="1" applyFill="1" applyBorder="1" applyAlignment="1">
      <alignment horizontal="center" vertical="center" wrapText="1"/>
    </xf>
    <xf numFmtId="2" fontId="4" fillId="2" borderId="1" xfId="0" applyNumberFormat="1" applyFont="1" applyFill="1" applyBorder="1" applyAlignment="1">
      <alignment horizontal="right" vertical="center"/>
    </xf>
    <xf numFmtId="2" fontId="4" fillId="2" borderId="0" xfId="0" applyNumberFormat="1" applyFont="1" applyFill="1" applyBorder="1" applyAlignment="1">
      <alignment horizontal="right" vertical="center"/>
    </xf>
    <xf numFmtId="0" fontId="4" fillId="2" borderId="4" xfId="0" applyFont="1" applyFill="1" applyBorder="1" applyAlignment="1">
      <alignment horizontal="left" vertical="top" wrapText="1"/>
    </xf>
    <xf numFmtId="0" fontId="4" fillId="2" borderId="3" xfId="0" applyFont="1" applyFill="1" applyBorder="1" applyAlignment="1">
      <alignment horizontal="left" vertical="top" wrapText="1"/>
    </xf>
    <xf numFmtId="2" fontId="4" fillId="2" borderId="1" xfId="0" applyNumberFormat="1" applyFont="1" applyFill="1" applyBorder="1" applyAlignment="1">
      <alignment vertical="top" wrapText="1"/>
    </xf>
    <xf numFmtId="4" fontId="4" fillId="2" borderId="1" xfId="0" applyNumberFormat="1" applyFont="1" applyFill="1" applyBorder="1" applyAlignment="1">
      <alignment horizontal="right" vertical="top" wrapText="1"/>
    </xf>
    <xf numFmtId="0" fontId="13" fillId="2" borderId="5"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3" xfId="0" applyFont="1" applyFill="1" applyBorder="1" applyAlignment="1">
      <alignment horizontal="center" vertical="center"/>
    </xf>
    <xf numFmtId="16" fontId="4" fillId="2" borderId="5" xfId="0" applyNumberFormat="1" applyFont="1" applyFill="1" applyBorder="1" applyAlignment="1">
      <alignment horizontal="center" vertical="top" wrapText="1"/>
    </xf>
    <xf numFmtId="16" fontId="4" fillId="2" borderId="4" xfId="0" applyNumberFormat="1" applyFont="1" applyFill="1" applyBorder="1" applyAlignment="1">
      <alignment horizontal="center" vertical="top" wrapText="1"/>
    </xf>
    <xf numFmtId="16" fontId="4" fillId="2" borderId="3" xfId="0" applyNumberFormat="1" applyFont="1" applyFill="1" applyBorder="1" applyAlignment="1">
      <alignment horizontal="center" vertical="top" wrapText="1"/>
    </xf>
    <xf numFmtId="0" fontId="13" fillId="2" borderId="1" xfId="0" applyFont="1" applyFill="1" applyBorder="1" applyAlignment="1">
      <alignment vertical="center"/>
    </xf>
    <xf numFmtId="4" fontId="7" fillId="2" borderId="0" xfId="0" applyNumberFormat="1" applyFont="1" applyFill="1"/>
    <xf numFmtId="0" fontId="4" fillId="2" borderId="1" xfId="0" applyFont="1" applyFill="1" applyBorder="1" applyAlignment="1">
      <alignment vertical="top" wrapText="1"/>
    </xf>
    <xf numFmtId="0" fontId="4" fillId="2" borderId="5" xfId="0" applyFont="1" applyFill="1" applyBorder="1" applyAlignment="1">
      <alignment vertical="top" wrapText="1"/>
    </xf>
    <xf numFmtId="0" fontId="4" fillId="2" borderId="4" xfId="0" applyFont="1" applyFill="1" applyBorder="1" applyAlignment="1">
      <alignment vertical="top" wrapText="1"/>
    </xf>
    <xf numFmtId="0" fontId="4" fillId="2" borderId="3" xfId="0" applyFont="1" applyFill="1" applyBorder="1" applyAlignment="1">
      <alignment vertical="top" wrapText="1"/>
    </xf>
    <xf numFmtId="4" fontId="5" fillId="2" borderId="0" xfId="0" applyNumberFormat="1" applyFont="1" applyFill="1"/>
    <xf numFmtId="0" fontId="7" fillId="2" borderId="0" xfId="0" applyFont="1" applyFill="1" applyAlignment="1">
      <alignment horizontal="center" vertical="center" wrapText="1"/>
    </xf>
    <xf numFmtId="2" fontId="6" fillId="2" borderId="0" xfId="0" applyNumberFormat="1" applyFont="1" applyFill="1" applyBorder="1" applyAlignment="1">
      <alignment horizontal="center" vertical="center" wrapText="1"/>
    </xf>
    <xf numFmtId="4" fontId="4" fillId="2" borderId="0" xfId="0" applyNumberFormat="1" applyFont="1" applyFill="1" applyBorder="1" applyAlignment="1">
      <alignment vertical="center" wrapText="1"/>
    </xf>
    <xf numFmtId="2" fontId="4" fillId="2" borderId="0" xfId="0" applyNumberFormat="1" applyFont="1" applyFill="1" applyBorder="1" applyAlignment="1">
      <alignment vertical="center" wrapText="1"/>
    </xf>
    <xf numFmtId="4" fontId="7" fillId="2" borderId="0" xfId="0" applyNumberFormat="1" applyFont="1" applyFill="1" applyAlignment="1">
      <alignment horizontal="center" vertical="center" wrapText="1"/>
    </xf>
    <xf numFmtId="4" fontId="13" fillId="2" borderId="1" xfId="0" applyNumberFormat="1" applyFont="1" applyFill="1" applyBorder="1" applyAlignment="1">
      <alignment horizontal="center" vertical="top" wrapText="1"/>
    </xf>
    <xf numFmtId="1" fontId="4" fillId="2" borderId="5" xfId="0" applyNumberFormat="1" applyFont="1" applyFill="1" applyBorder="1" applyAlignment="1">
      <alignment horizontal="center" vertical="top" wrapText="1"/>
    </xf>
    <xf numFmtId="1" fontId="4" fillId="2" borderId="6" xfId="0" applyNumberFormat="1" applyFont="1" applyFill="1" applyBorder="1" applyAlignment="1">
      <alignment horizontal="center" vertical="top" wrapText="1"/>
    </xf>
    <xf numFmtId="1" fontId="4" fillId="2" borderId="2" xfId="0" applyNumberFormat="1" applyFont="1" applyFill="1" applyBorder="1" applyAlignment="1">
      <alignment horizontal="center" vertical="top" wrapText="1"/>
    </xf>
    <xf numFmtId="1" fontId="4" fillId="2" borderId="7"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1" fontId="4" fillId="2" borderId="3" xfId="0" applyNumberFormat="1" applyFont="1" applyFill="1" applyBorder="1" applyAlignment="1">
      <alignment horizontal="center" vertical="top" wrapText="1"/>
    </xf>
    <xf numFmtId="3" fontId="4" fillId="2" borderId="1" xfId="0" applyNumberFormat="1" applyFont="1" applyFill="1" applyBorder="1" applyAlignment="1">
      <alignment horizontal="center" vertical="top" wrapText="1"/>
    </xf>
    <xf numFmtId="1" fontId="4" fillId="2" borderId="1" xfId="0" applyNumberFormat="1" applyFont="1" applyFill="1" applyBorder="1" applyAlignment="1">
      <alignment horizontal="center" vertical="top" wrapText="1"/>
    </xf>
    <xf numFmtId="0" fontId="12" fillId="2" borderId="6"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7" xfId="0" applyFont="1" applyFill="1" applyBorder="1" applyAlignment="1">
      <alignment horizontal="center" vertical="top" wrapText="1"/>
    </xf>
    <xf numFmtId="49" fontId="14" fillId="2" borderId="1" xfId="0" applyNumberFormat="1" applyFont="1" applyFill="1" applyBorder="1" applyAlignment="1">
      <alignment horizontal="center" vertical="top" wrapText="1"/>
    </xf>
    <xf numFmtId="0" fontId="14" fillId="2" borderId="1" xfId="0" applyFont="1" applyFill="1" applyBorder="1" applyAlignment="1">
      <alignment vertical="top" wrapText="1"/>
    </xf>
    <xf numFmtId="0" fontId="14" fillId="2" borderId="1" xfId="0" applyFont="1" applyFill="1" applyBorder="1" applyAlignment="1">
      <alignment horizontal="center" vertical="top" wrapText="1"/>
    </xf>
    <xf numFmtId="4" fontId="14" fillId="2" borderId="1" xfId="0" applyNumberFormat="1" applyFont="1" applyFill="1" applyBorder="1" applyAlignment="1">
      <alignment vertical="top" wrapText="1"/>
    </xf>
    <xf numFmtId="4" fontId="14" fillId="2" borderId="1" xfId="0" applyNumberFormat="1" applyFont="1" applyFill="1" applyBorder="1" applyAlignment="1">
      <alignment horizontal="center" vertical="top" wrapText="1"/>
    </xf>
    <xf numFmtId="164" fontId="15" fillId="2" borderId="5" xfId="0" applyNumberFormat="1" applyFont="1" applyFill="1" applyBorder="1" applyAlignment="1">
      <alignment horizontal="left" vertical="top" wrapText="1"/>
    </xf>
    <xf numFmtId="164" fontId="15" fillId="2" borderId="4" xfId="0" applyNumberFormat="1" applyFont="1" applyFill="1" applyBorder="1" applyAlignment="1">
      <alignment horizontal="left" vertical="top" wrapText="1"/>
    </xf>
    <xf numFmtId="164" fontId="15" fillId="2" borderId="3" xfId="0" applyNumberFormat="1" applyFont="1" applyFill="1" applyBorder="1" applyAlignment="1">
      <alignment horizontal="left" vertical="top" wrapText="1"/>
    </xf>
    <xf numFmtId="4" fontId="4" fillId="2" borderId="5" xfId="0" applyNumberFormat="1" applyFont="1" applyFill="1" applyBorder="1" applyAlignment="1">
      <alignment horizontal="center" vertical="top" wrapText="1"/>
    </xf>
    <xf numFmtId="4" fontId="4" fillId="2" borderId="4" xfId="0" applyNumberFormat="1" applyFont="1" applyFill="1" applyBorder="1" applyAlignment="1">
      <alignment horizontal="center" vertical="top" wrapText="1"/>
    </xf>
    <xf numFmtId="4" fontId="4" fillId="2" borderId="3" xfId="0" applyNumberFormat="1" applyFont="1" applyFill="1" applyBorder="1" applyAlignment="1">
      <alignment horizontal="center" vertical="top" wrapText="1"/>
    </xf>
    <xf numFmtId="2" fontId="4" fillId="2" borderId="1" xfId="0" applyNumberFormat="1" applyFont="1" applyFill="1" applyBorder="1" applyAlignment="1">
      <alignment horizontal="right" vertical="top" wrapText="1"/>
    </xf>
    <xf numFmtId="2" fontId="7" fillId="2" borderId="0" xfId="0" applyNumberFormat="1" applyFont="1" applyFill="1"/>
    <xf numFmtId="16" fontId="14" fillId="2" borderId="5" xfId="0" applyNumberFormat="1" applyFont="1" applyFill="1" applyBorder="1" applyAlignment="1">
      <alignment horizontal="center" vertical="top" wrapText="1"/>
    </xf>
    <xf numFmtId="0" fontId="14" fillId="2" borderId="5" xfId="0" applyFont="1" applyFill="1" applyBorder="1" applyAlignment="1">
      <alignment horizontal="left" vertical="top" wrapText="1"/>
    </xf>
    <xf numFmtId="0" fontId="16" fillId="2" borderId="5" xfId="0" applyFont="1" applyFill="1" applyBorder="1" applyAlignment="1">
      <alignment horizontal="left" vertical="top" wrapText="1"/>
    </xf>
    <xf numFmtId="16" fontId="14" fillId="2" borderId="4" xfId="0" applyNumberFormat="1" applyFont="1" applyFill="1" applyBorder="1" applyAlignment="1">
      <alignment horizontal="center" vertical="top" wrapText="1"/>
    </xf>
    <xf numFmtId="0" fontId="14" fillId="2" borderId="4" xfId="0" applyFont="1" applyFill="1" applyBorder="1" applyAlignment="1">
      <alignment horizontal="left" vertical="top" wrapText="1"/>
    </xf>
    <xf numFmtId="0" fontId="16" fillId="2" borderId="4" xfId="0" applyFont="1" applyFill="1" applyBorder="1" applyAlignment="1">
      <alignment horizontal="left" vertical="top" wrapText="1"/>
    </xf>
    <xf numFmtId="16" fontId="14" fillId="2" borderId="3" xfId="0" applyNumberFormat="1" applyFont="1" applyFill="1" applyBorder="1" applyAlignment="1">
      <alignment horizontal="center" vertical="top" wrapText="1"/>
    </xf>
    <xf numFmtId="0" fontId="14" fillId="2" borderId="3" xfId="0" applyFont="1" applyFill="1" applyBorder="1" applyAlignment="1">
      <alignment horizontal="left" vertical="top" wrapText="1"/>
    </xf>
    <xf numFmtId="0" fontId="16" fillId="2" borderId="3" xfId="0" applyFont="1" applyFill="1" applyBorder="1" applyAlignment="1">
      <alignment horizontal="left" vertical="top" wrapText="1"/>
    </xf>
    <xf numFmtId="49" fontId="14" fillId="2" borderId="5" xfId="0" applyNumberFormat="1" applyFont="1" applyFill="1" applyBorder="1" applyAlignment="1">
      <alignment horizontal="center" vertical="top" wrapText="1"/>
    </xf>
    <xf numFmtId="0" fontId="8" fillId="2" borderId="9" xfId="0" applyFont="1" applyFill="1" applyBorder="1" applyAlignment="1">
      <alignment horizontal="center" vertical="top" wrapText="1"/>
    </xf>
    <xf numFmtId="0" fontId="8" fillId="2" borderId="10" xfId="0" applyFont="1" applyFill="1" applyBorder="1" applyAlignment="1">
      <alignment horizontal="center" vertical="top" wrapText="1"/>
    </xf>
    <xf numFmtId="4" fontId="14" fillId="2" borderId="5" xfId="0" applyNumberFormat="1" applyFont="1" applyFill="1" applyBorder="1" applyAlignment="1">
      <alignment horizontal="center" vertical="top" wrapText="1"/>
    </xf>
    <xf numFmtId="0" fontId="14" fillId="2" borderId="5" xfId="0" applyFont="1" applyFill="1" applyBorder="1" applyAlignment="1">
      <alignment horizontal="center" vertical="top" wrapText="1"/>
    </xf>
    <xf numFmtId="49" fontId="14" fillId="2" borderId="4" xfId="0" applyNumberFormat="1" applyFont="1" applyFill="1" applyBorder="1" applyAlignment="1">
      <alignment horizontal="center" vertical="top" wrapText="1"/>
    </xf>
    <xf numFmtId="0" fontId="8" fillId="2" borderId="8" xfId="0" applyFont="1" applyFill="1" applyBorder="1" applyAlignment="1">
      <alignment horizontal="center" vertical="top" wrapText="1"/>
    </xf>
    <xf numFmtId="0" fontId="8" fillId="2" borderId="13" xfId="0" applyFont="1" applyFill="1" applyBorder="1" applyAlignment="1">
      <alignment horizontal="center" vertical="top" wrapText="1"/>
    </xf>
    <xf numFmtId="4" fontId="14" fillId="2" borderId="4" xfId="0" applyNumberFormat="1" applyFont="1" applyFill="1" applyBorder="1" applyAlignment="1">
      <alignment horizontal="center" vertical="top" wrapText="1"/>
    </xf>
    <xf numFmtId="0" fontId="14" fillId="2" borderId="4" xfId="0" applyFont="1" applyFill="1" applyBorder="1" applyAlignment="1">
      <alignment horizontal="center" vertical="top" wrapText="1"/>
    </xf>
    <xf numFmtId="4" fontId="14" fillId="2" borderId="3" xfId="0" applyNumberFormat="1" applyFont="1" applyFill="1" applyBorder="1" applyAlignment="1">
      <alignment horizontal="center" vertical="top" wrapText="1"/>
    </xf>
    <xf numFmtId="0" fontId="14" fillId="2" borderId="3" xfId="0" applyFont="1" applyFill="1" applyBorder="1" applyAlignment="1">
      <alignment horizontal="center" vertical="top" wrapText="1"/>
    </xf>
    <xf numFmtId="4" fontId="14" fillId="2" borderId="1" xfId="0" applyNumberFormat="1" applyFont="1" applyFill="1" applyBorder="1" applyAlignment="1">
      <alignment horizontal="center" vertical="top" wrapText="1"/>
    </xf>
    <xf numFmtId="49" fontId="14" fillId="2" borderId="3" xfId="0" applyNumberFormat="1" applyFont="1" applyFill="1" applyBorder="1" applyAlignment="1">
      <alignment horizontal="center" vertical="top" wrapText="1"/>
    </xf>
    <xf numFmtId="0" fontId="8" fillId="2" borderId="11" xfId="0" applyFont="1" applyFill="1" applyBorder="1" applyAlignment="1">
      <alignment horizontal="center" vertical="top" wrapText="1"/>
    </xf>
    <xf numFmtId="0" fontId="8" fillId="2" borderId="12" xfId="0" applyFont="1" applyFill="1" applyBorder="1" applyAlignment="1">
      <alignment horizontal="center" vertical="top" wrapText="1"/>
    </xf>
    <xf numFmtId="2" fontId="14" fillId="2" borderId="1" xfId="0" applyNumberFormat="1" applyFont="1" applyFill="1" applyBorder="1" applyAlignment="1">
      <alignment horizontal="center" vertical="top" wrapText="1"/>
    </xf>
    <xf numFmtId="2" fontId="14" fillId="2" borderId="1" xfId="0" applyNumberFormat="1" applyFont="1" applyFill="1" applyBorder="1" applyAlignment="1">
      <alignment vertical="top" wrapText="1"/>
    </xf>
    <xf numFmtId="0" fontId="15" fillId="2" borderId="5" xfId="0" applyFont="1" applyFill="1" applyBorder="1" applyAlignment="1">
      <alignment horizontal="left" vertical="top" wrapText="1"/>
    </xf>
    <xf numFmtId="0" fontId="15" fillId="2" borderId="4" xfId="0" applyFont="1" applyFill="1" applyBorder="1" applyAlignment="1">
      <alignment horizontal="left" vertical="top" wrapText="1"/>
    </xf>
    <xf numFmtId="0" fontId="15" fillId="2" borderId="3" xfId="0" applyFont="1" applyFill="1" applyBorder="1" applyAlignment="1">
      <alignment horizontal="left" vertical="top" wrapText="1"/>
    </xf>
    <xf numFmtId="16" fontId="4" fillId="2" borderId="1" xfId="0" applyNumberFormat="1" applyFont="1" applyFill="1" applyBorder="1" applyAlignment="1">
      <alignment horizontal="center" vertical="top" wrapText="1"/>
    </xf>
    <xf numFmtId="0" fontId="7" fillId="2" borderId="4" xfId="0" applyFont="1" applyFill="1" applyBorder="1" applyAlignment="1">
      <alignment vertical="top" wrapText="1"/>
    </xf>
    <xf numFmtId="0" fontId="7" fillId="2" borderId="3" xfId="0" applyFont="1" applyFill="1" applyBorder="1" applyAlignment="1">
      <alignment vertical="top" wrapText="1"/>
    </xf>
    <xf numFmtId="4" fontId="14" fillId="2" borderId="1" xfId="0" applyNumberFormat="1" applyFont="1" applyFill="1" applyBorder="1" applyAlignment="1">
      <alignment horizontal="right" vertical="top" wrapText="1"/>
    </xf>
    <xf numFmtId="2" fontId="14" fillId="2" borderId="1" xfId="0" applyNumberFormat="1" applyFont="1" applyFill="1" applyBorder="1" applyAlignment="1">
      <alignment horizontal="right" vertical="top" wrapText="1"/>
    </xf>
    <xf numFmtId="0" fontId="17" fillId="2" borderId="1" xfId="0" applyFont="1" applyFill="1" applyBorder="1" applyAlignment="1">
      <alignment vertical="top" wrapText="1"/>
    </xf>
    <xf numFmtId="0" fontId="8" fillId="2" borderId="1" xfId="0" applyFont="1" applyFill="1" applyBorder="1" applyAlignment="1">
      <alignment horizontal="right" vertical="top" wrapText="1"/>
    </xf>
    <xf numFmtId="0" fontId="18" fillId="2" borderId="1" xfId="0" applyFont="1" applyFill="1" applyBorder="1" applyAlignment="1">
      <alignment vertical="top" wrapText="1"/>
    </xf>
    <xf numFmtId="2" fontId="5" fillId="2" borderId="0" xfId="0" applyNumberFormat="1" applyFont="1" applyFill="1"/>
    <xf numFmtId="0" fontId="15" fillId="2" borderId="0" xfId="0" applyFont="1" applyFill="1" applyAlignment="1">
      <alignment wrapText="1"/>
    </xf>
    <xf numFmtId="4" fontId="3" fillId="2" borderId="0" xfId="0" applyNumberFormat="1" applyFont="1" applyFill="1" applyAlignment="1">
      <alignment horizontal="right"/>
    </xf>
    <xf numFmtId="0" fontId="15" fillId="2" borderId="0" xfId="0" applyFont="1" applyFill="1"/>
    <xf numFmtId="0" fontId="8" fillId="2" borderId="0" xfId="0" applyFont="1" applyFill="1"/>
    <xf numFmtId="4" fontId="4" fillId="2" borderId="0" xfId="0" applyNumberFormat="1" applyFont="1" applyFill="1"/>
    <xf numFmtId="4" fontId="4" fillId="2" borderId="0" xfId="0" applyNumberFormat="1" applyFont="1" applyFill="1" applyAlignment="1">
      <alignment horizontal="left"/>
    </xf>
    <xf numFmtId="0" fontId="4" fillId="2" borderId="0" xfId="0" applyFont="1" applyFill="1" applyAlignment="1">
      <alignment horizontal="right"/>
    </xf>
    <xf numFmtId="0" fontId="4" fillId="2" borderId="0" xfId="0" applyFont="1" applyFill="1" applyAlignment="1">
      <alignment horizontal="right" vertical="center"/>
    </xf>
    <xf numFmtId="0" fontId="4" fillId="2" borderId="0" xfId="0" applyFont="1" applyFill="1" applyAlignment="1">
      <alignment horizontal="left" vertical="center" wrapText="1"/>
    </xf>
    <xf numFmtId="2" fontId="8" fillId="2" borderId="0" xfId="0" applyNumberFormat="1" applyFont="1" applyFill="1" applyAlignment="1">
      <alignment horizontal="left" wrapText="1"/>
    </xf>
    <xf numFmtId="2" fontId="4" fillId="2" borderId="0" xfId="0" applyNumberFormat="1" applyFont="1" applyFill="1" applyAlignment="1">
      <alignment horizontal="left" wrapText="1"/>
    </xf>
    <xf numFmtId="2" fontId="8" fillId="2" borderId="0" xfId="0" applyNumberFormat="1" applyFont="1" applyFill="1" applyAlignment="1">
      <alignment horizontal="left" wrapText="1"/>
    </xf>
    <xf numFmtId="2" fontId="4" fillId="2" borderId="0" xfId="0" applyNumberFormat="1" applyFont="1" applyFill="1" applyAlignment="1">
      <alignment horizontal="left" wrapText="1"/>
    </xf>
    <xf numFmtId="0" fontId="3" fillId="2" borderId="0" xfId="0" applyFont="1" applyFill="1" applyAlignment="1">
      <alignment horizontal="justify" vertical="center"/>
    </xf>
    <xf numFmtId="0" fontId="13" fillId="2" borderId="0" xfId="0" applyFont="1" applyFill="1" applyAlignment="1">
      <alignment horizontal="right"/>
    </xf>
    <xf numFmtId="4" fontId="15" fillId="2" borderId="0" xfId="0" applyNumberFormat="1" applyFont="1" applyFill="1" applyAlignment="1">
      <alignment horizontal="right"/>
    </xf>
    <xf numFmtId="4" fontId="15" fillId="2" borderId="0" xfId="0" applyNumberFormat="1" applyFont="1" applyFill="1" applyAlignment="1"/>
    <xf numFmtId="0" fontId="15" fillId="2" borderId="0" xfId="0" applyFont="1" applyFill="1" applyAlignment="1">
      <alignment horizontal="right" wrapText="1"/>
    </xf>
    <xf numFmtId="0" fontId="6" fillId="2" borderId="0" xfId="0" applyFont="1" applyFill="1"/>
    <xf numFmtId="4" fontId="3" fillId="2" borderId="0" xfId="0" applyNumberFormat="1" applyFont="1" applyFill="1"/>
    <xf numFmtId="4" fontId="3" fillId="2" borderId="0" xfId="0" applyNumberFormat="1" applyFont="1" applyFill="1" applyAlignment="1">
      <alignment horizontal="left"/>
    </xf>
    <xf numFmtId="0" fontId="3" fillId="2" borderId="0" xfId="0" applyFont="1" applyFill="1" applyAlignment="1">
      <alignment horizontal="right"/>
    </xf>
    <xf numFmtId="2" fontId="6" fillId="2" borderId="0" xfId="0" applyNumberFormat="1" applyFont="1" applyFill="1" applyAlignment="1">
      <alignment horizontal="left"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20" fillId="2" borderId="1" xfId="0" applyFont="1" applyFill="1" applyBorder="1" applyAlignment="1">
      <alignment vertical="center"/>
    </xf>
    <xf numFmtId="0" fontId="15" fillId="2" borderId="0" xfId="0" applyFont="1" applyFill="1" applyAlignment="1">
      <alignment horizontal="right" wrapText="1"/>
    </xf>
    <xf numFmtId="0" fontId="6" fillId="2" borderId="14" xfId="0" applyFont="1" applyFill="1" applyBorder="1" applyAlignment="1">
      <alignment vertical="center" wrapText="1"/>
    </xf>
    <xf numFmtId="0" fontId="4" fillId="2" borderId="0" xfId="0" applyFont="1" applyFill="1" applyBorder="1" applyAlignment="1">
      <alignment horizontal="left" vertical="center"/>
    </xf>
    <xf numFmtId="0" fontId="21"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14" fontId="13" fillId="2" borderId="15" xfId="0" applyNumberFormat="1"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7" fillId="2" borderId="0" xfId="0" applyFont="1" applyFill="1" applyAlignment="1">
      <alignment horizontal="right"/>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7"/>
  <sheetViews>
    <sheetView tabSelected="1" workbookViewId="0">
      <selection activeCell="E5" sqref="E5:I5"/>
    </sheetView>
  </sheetViews>
  <sheetFormatPr defaultRowHeight="15.75" x14ac:dyDescent="0.25"/>
  <cols>
    <col min="1" max="1" width="45.85546875" style="2" customWidth="1"/>
    <col min="2" max="2" width="29.28515625" style="2" customWidth="1"/>
    <col min="3" max="3" width="20.42578125" style="2" customWidth="1"/>
    <col min="4" max="4" width="15" style="2" customWidth="1"/>
    <col min="5" max="6" width="15.42578125" style="2" customWidth="1"/>
    <col min="7" max="8" width="14.28515625" style="2" customWidth="1"/>
    <col min="9" max="9" width="15.28515625" style="2" customWidth="1"/>
    <col min="10" max="253" width="9.140625" style="12"/>
    <col min="254" max="254" width="43" style="12" customWidth="1"/>
    <col min="255" max="255" width="15.140625" style="12" customWidth="1"/>
    <col min="256" max="256" width="20.42578125" style="12" customWidth="1"/>
    <col min="257" max="264" width="18.140625" style="12" customWidth="1"/>
    <col min="265" max="509" width="9.140625" style="12"/>
    <col min="510" max="510" width="43" style="12" customWidth="1"/>
    <col min="511" max="511" width="15.140625" style="12" customWidth="1"/>
    <col min="512" max="512" width="20.42578125" style="12" customWidth="1"/>
    <col min="513" max="520" width="18.140625" style="12" customWidth="1"/>
    <col min="521" max="765" width="9.140625" style="12"/>
    <col min="766" max="766" width="43" style="12" customWidth="1"/>
    <col min="767" max="767" width="15.140625" style="12" customWidth="1"/>
    <col min="768" max="768" width="20.42578125" style="12" customWidth="1"/>
    <col min="769" max="776" width="18.140625" style="12" customWidth="1"/>
    <col min="777" max="1021" width="9.140625" style="12"/>
    <col min="1022" max="1022" width="43" style="12" customWidth="1"/>
    <col min="1023" max="1023" width="15.140625" style="12" customWidth="1"/>
    <col min="1024" max="1024" width="20.42578125" style="12" customWidth="1"/>
    <col min="1025" max="1032" width="18.140625" style="12" customWidth="1"/>
    <col min="1033" max="1277" width="9.140625" style="12"/>
    <col min="1278" max="1278" width="43" style="12" customWidth="1"/>
    <col min="1279" max="1279" width="15.140625" style="12" customWidth="1"/>
    <col min="1280" max="1280" width="20.42578125" style="12" customWidth="1"/>
    <col min="1281" max="1288" width="18.140625" style="12" customWidth="1"/>
    <col min="1289" max="1533" width="9.140625" style="12"/>
    <col min="1534" max="1534" width="43" style="12" customWidth="1"/>
    <col min="1535" max="1535" width="15.140625" style="12" customWidth="1"/>
    <col min="1536" max="1536" width="20.42578125" style="12" customWidth="1"/>
    <col min="1537" max="1544" width="18.140625" style="12" customWidth="1"/>
    <col min="1545" max="1789" width="9.140625" style="12"/>
    <col min="1790" max="1790" width="43" style="12" customWidth="1"/>
    <col min="1791" max="1791" width="15.140625" style="12" customWidth="1"/>
    <col min="1792" max="1792" width="20.42578125" style="12" customWidth="1"/>
    <col min="1793" max="1800" width="18.140625" style="12" customWidth="1"/>
    <col min="1801" max="2045" width="9.140625" style="12"/>
    <col min="2046" max="2046" width="43" style="12" customWidth="1"/>
    <col min="2047" max="2047" width="15.140625" style="12" customWidth="1"/>
    <col min="2048" max="2048" width="20.42578125" style="12" customWidth="1"/>
    <col min="2049" max="2056" width="18.140625" style="12" customWidth="1"/>
    <col min="2057" max="2301" width="9.140625" style="12"/>
    <col min="2302" max="2302" width="43" style="12" customWidth="1"/>
    <col min="2303" max="2303" width="15.140625" style="12" customWidth="1"/>
    <col min="2304" max="2304" width="20.42578125" style="12" customWidth="1"/>
    <col min="2305" max="2312" width="18.140625" style="12" customWidth="1"/>
    <col min="2313" max="2557" width="9.140625" style="12"/>
    <col min="2558" max="2558" width="43" style="12" customWidth="1"/>
    <col min="2559" max="2559" width="15.140625" style="12" customWidth="1"/>
    <col min="2560" max="2560" width="20.42578125" style="12" customWidth="1"/>
    <col min="2561" max="2568" width="18.140625" style="12" customWidth="1"/>
    <col min="2569" max="2813" width="9.140625" style="12"/>
    <col min="2814" max="2814" width="43" style="12" customWidth="1"/>
    <col min="2815" max="2815" width="15.140625" style="12" customWidth="1"/>
    <col min="2816" max="2816" width="20.42578125" style="12" customWidth="1"/>
    <col min="2817" max="2824" width="18.140625" style="12" customWidth="1"/>
    <col min="2825" max="3069" width="9.140625" style="12"/>
    <col min="3070" max="3070" width="43" style="12" customWidth="1"/>
    <col min="3071" max="3071" width="15.140625" style="12" customWidth="1"/>
    <col min="3072" max="3072" width="20.42578125" style="12" customWidth="1"/>
    <col min="3073" max="3080" width="18.140625" style="12" customWidth="1"/>
    <col min="3081" max="3325" width="9.140625" style="12"/>
    <col min="3326" max="3326" width="43" style="12" customWidth="1"/>
    <col min="3327" max="3327" width="15.140625" style="12" customWidth="1"/>
    <col min="3328" max="3328" width="20.42578125" style="12" customWidth="1"/>
    <col min="3329" max="3336" width="18.140625" style="12" customWidth="1"/>
    <col min="3337" max="3581" width="9.140625" style="12"/>
    <col min="3582" max="3582" width="43" style="12" customWidth="1"/>
    <col min="3583" max="3583" width="15.140625" style="12" customWidth="1"/>
    <col min="3584" max="3584" width="20.42578125" style="12" customWidth="1"/>
    <col min="3585" max="3592" width="18.140625" style="12" customWidth="1"/>
    <col min="3593" max="3837" width="9.140625" style="12"/>
    <col min="3838" max="3838" width="43" style="12" customWidth="1"/>
    <col min="3839" max="3839" width="15.140625" style="12" customWidth="1"/>
    <col min="3840" max="3840" width="20.42578125" style="12" customWidth="1"/>
    <col min="3841" max="3848" width="18.140625" style="12" customWidth="1"/>
    <col min="3849" max="4093" width="9.140625" style="12"/>
    <col min="4094" max="4094" width="43" style="12" customWidth="1"/>
    <col min="4095" max="4095" width="15.140625" style="12" customWidth="1"/>
    <col min="4096" max="4096" width="20.42578125" style="12" customWidth="1"/>
    <col min="4097" max="4104" width="18.140625" style="12" customWidth="1"/>
    <col min="4105" max="4349" width="9.140625" style="12"/>
    <col min="4350" max="4350" width="43" style="12" customWidth="1"/>
    <col min="4351" max="4351" width="15.140625" style="12" customWidth="1"/>
    <col min="4352" max="4352" width="20.42578125" style="12" customWidth="1"/>
    <col min="4353" max="4360" width="18.140625" style="12" customWidth="1"/>
    <col min="4361" max="4605" width="9.140625" style="12"/>
    <col min="4606" max="4606" width="43" style="12" customWidth="1"/>
    <col min="4607" max="4607" width="15.140625" style="12" customWidth="1"/>
    <col min="4608" max="4608" width="20.42578125" style="12" customWidth="1"/>
    <col min="4609" max="4616" width="18.140625" style="12" customWidth="1"/>
    <col min="4617" max="4861" width="9.140625" style="12"/>
    <col min="4862" max="4862" width="43" style="12" customWidth="1"/>
    <col min="4863" max="4863" width="15.140625" style="12" customWidth="1"/>
    <col min="4864" max="4864" width="20.42578125" style="12" customWidth="1"/>
    <col min="4865" max="4872" width="18.140625" style="12" customWidth="1"/>
    <col min="4873" max="5117" width="9.140625" style="12"/>
    <col min="5118" max="5118" width="43" style="12" customWidth="1"/>
    <col min="5119" max="5119" width="15.140625" style="12" customWidth="1"/>
    <col min="5120" max="5120" width="20.42578125" style="12" customWidth="1"/>
    <col min="5121" max="5128" width="18.140625" style="12" customWidth="1"/>
    <col min="5129" max="5373" width="9.140625" style="12"/>
    <col min="5374" max="5374" width="43" style="12" customWidth="1"/>
    <col min="5375" max="5375" width="15.140625" style="12" customWidth="1"/>
    <col min="5376" max="5376" width="20.42578125" style="12" customWidth="1"/>
    <col min="5377" max="5384" width="18.140625" style="12" customWidth="1"/>
    <col min="5385" max="5629" width="9.140625" style="12"/>
    <col min="5630" max="5630" width="43" style="12" customWidth="1"/>
    <col min="5631" max="5631" width="15.140625" style="12" customWidth="1"/>
    <col min="5632" max="5632" width="20.42578125" style="12" customWidth="1"/>
    <col min="5633" max="5640" width="18.140625" style="12" customWidth="1"/>
    <col min="5641" max="5885" width="9.140625" style="12"/>
    <col min="5886" max="5886" width="43" style="12" customWidth="1"/>
    <col min="5887" max="5887" width="15.140625" style="12" customWidth="1"/>
    <col min="5888" max="5888" width="20.42578125" style="12" customWidth="1"/>
    <col min="5889" max="5896" width="18.140625" style="12" customWidth="1"/>
    <col min="5897" max="6141" width="9.140625" style="12"/>
    <col min="6142" max="6142" width="43" style="12" customWidth="1"/>
    <col min="6143" max="6143" width="15.140625" style="12" customWidth="1"/>
    <col min="6144" max="6144" width="20.42578125" style="12" customWidth="1"/>
    <col min="6145" max="6152" width="18.140625" style="12" customWidth="1"/>
    <col min="6153" max="6397" width="9.140625" style="12"/>
    <col min="6398" max="6398" width="43" style="12" customWidth="1"/>
    <col min="6399" max="6399" width="15.140625" style="12" customWidth="1"/>
    <col min="6400" max="6400" width="20.42578125" style="12" customWidth="1"/>
    <col min="6401" max="6408" width="18.140625" style="12" customWidth="1"/>
    <col min="6409" max="6653" width="9.140625" style="12"/>
    <col min="6654" max="6654" width="43" style="12" customWidth="1"/>
    <col min="6655" max="6655" width="15.140625" style="12" customWidth="1"/>
    <col min="6656" max="6656" width="20.42578125" style="12" customWidth="1"/>
    <col min="6657" max="6664" width="18.140625" style="12" customWidth="1"/>
    <col min="6665" max="6909" width="9.140625" style="12"/>
    <col min="6910" max="6910" width="43" style="12" customWidth="1"/>
    <col min="6911" max="6911" width="15.140625" style="12" customWidth="1"/>
    <col min="6912" max="6912" width="20.42578125" style="12" customWidth="1"/>
    <col min="6913" max="6920" width="18.140625" style="12" customWidth="1"/>
    <col min="6921" max="7165" width="9.140625" style="12"/>
    <col min="7166" max="7166" width="43" style="12" customWidth="1"/>
    <col min="7167" max="7167" width="15.140625" style="12" customWidth="1"/>
    <col min="7168" max="7168" width="20.42578125" style="12" customWidth="1"/>
    <col min="7169" max="7176" width="18.140625" style="12" customWidth="1"/>
    <col min="7177" max="7421" width="9.140625" style="12"/>
    <col min="7422" max="7422" width="43" style="12" customWidth="1"/>
    <col min="7423" max="7423" width="15.140625" style="12" customWidth="1"/>
    <col min="7424" max="7424" width="20.42578125" style="12" customWidth="1"/>
    <col min="7425" max="7432" width="18.140625" style="12" customWidth="1"/>
    <col min="7433" max="7677" width="9.140625" style="12"/>
    <col min="7678" max="7678" width="43" style="12" customWidth="1"/>
    <col min="7679" max="7679" width="15.140625" style="12" customWidth="1"/>
    <col min="7680" max="7680" width="20.42578125" style="12" customWidth="1"/>
    <col min="7681" max="7688" width="18.140625" style="12" customWidth="1"/>
    <col min="7689" max="7933" width="9.140625" style="12"/>
    <col min="7934" max="7934" width="43" style="12" customWidth="1"/>
    <col min="7935" max="7935" width="15.140625" style="12" customWidth="1"/>
    <col min="7936" max="7936" width="20.42578125" style="12" customWidth="1"/>
    <col min="7937" max="7944" width="18.140625" style="12" customWidth="1"/>
    <col min="7945" max="8189" width="9.140625" style="12"/>
    <col min="8190" max="8190" width="43" style="12" customWidth="1"/>
    <col min="8191" max="8191" width="15.140625" style="12" customWidth="1"/>
    <col min="8192" max="8192" width="20.42578125" style="12" customWidth="1"/>
    <col min="8193" max="8200" width="18.140625" style="12" customWidth="1"/>
    <col min="8201" max="8445" width="9.140625" style="12"/>
    <col min="8446" max="8446" width="43" style="12" customWidth="1"/>
    <col min="8447" max="8447" width="15.140625" style="12" customWidth="1"/>
    <col min="8448" max="8448" width="20.42578125" style="12" customWidth="1"/>
    <col min="8449" max="8456" width="18.140625" style="12" customWidth="1"/>
    <col min="8457" max="8701" width="9.140625" style="12"/>
    <col min="8702" max="8702" width="43" style="12" customWidth="1"/>
    <col min="8703" max="8703" width="15.140625" style="12" customWidth="1"/>
    <col min="8704" max="8704" width="20.42578125" style="12" customWidth="1"/>
    <col min="8705" max="8712" width="18.140625" style="12" customWidth="1"/>
    <col min="8713" max="8957" width="9.140625" style="12"/>
    <col min="8958" max="8958" width="43" style="12" customWidth="1"/>
    <col min="8959" max="8959" width="15.140625" style="12" customWidth="1"/>
    <col min="8960" max="8960" width="20.42578125" style="12" customWidth="1"/>
    <col min="8961" max="8968" width="18.140625" style="12" customWidth="1"/>
    <col min="8969" max="9213" width="9.140625" style="12"/>
    <col min="9214" max="9214" width="43" style="12" customWidth="1"/>
    <col min="9215" max="9215" width="15.140625" style="12" customWidth="1"/>
    <col min="9216" max="9216" width="20.42578125" style="12" customWidth="1"/>
    <col min="9217" max="9224" width="18.140625" style="12" customWidth="1"/>
    <col min="9225" max="9469" width="9.140625" style="12"/>
    <col min="9470" max="9470" width="43" style="12" customWidth="1"/>
    <col min="9471" max="9471" width="15.140625" style="12" customWidth="1"/>
    <col min="9472" max="9472" width="20.42578125" style="12" customWidth="1"/>
    <col min="9473" max="9480" width="18.140625" style="12" customWidth="1"/>
    <col min="9481" max="9725" width="9.140625" style="12"/>
    <col min="9726" max="9726" width="43" style="12" customWidth="1"/>
    <col min="9727" max="9727" width="15.140625" style="12" customWidth="1"/>
    <col min="9728" max="9728" width="20.42578125" style="12" customWidth="1"/>
    <col min="9729" max="9736" width="18.140625" style="12" customWidth="1"/>
    <col min="9737" max="9981" width="9.140625" style="12"/>
    <col min="9982" max="9982" width="43" style="12" customWidth="1"/>
    <col min="9983" max="9983" width="15.140625" style="12" customWidth="1"/>
    <col min="9984" max="9984" width="20.42578125" style="12" customWidth="1"/>
    <col min="9985" max="9992" width="18.140625" style="12" customWidth="1"/>
    <col min="9993" max="10237" width="9.140625" style="12"/>
    <col min="10238" max="10238" width="43" style="12" customWidth="1"/>
    <col min="10239" max="10239" width="15.140625" style="12" customWidth="1"/>
    <col min="10240" max="10240" width="20.42578125" style="12" customWidth="1"/>
    <col min="10241" max="10248" width="18.140625" style="12" customWidth="1"/>
    <col min="10249" max="10493" width="9.140625" style="12"/>
    <col min="10494" max="10494" width="43" style="12" customWidth="1"/>
    <col min="10495" max="10495" width="15.140625" style="12" customWidth="1"/>
    <col min="10496" max="10496" width="20.42578125" style="12" customWidth="1"/>
    <col min="10497" max="10504" width="18.140625" style="12" customWidth="1"/>
    <col min="10505" max="10749" width="9.140625" style="12"/>
    <col min="10750" max="10750" width="43" style="12" customWidth="1"/>
    <col min="10751" max="10751" width="15.140625" style="12" customWidth="1"/>
    <col min="10752" max="10752" width="20.42578125" style="12" customWidth="1"/>
    <col min="10753" max="10760" width="18.140625" style="12" customWidth="1"/>
    <col min="10761" max="11005" width="9.140625" style="12"/>
    <col min="11006" max="11006" width="43" style="12" customWidth="1"/>
    <col min="11007" max="11007" width="15.140625" style="12" customWidth="1"/>
    <col min="11008" max="11008" width="20.42578125" style="12" customWidth="1"/>
    <col min="11009" max="11016" width="18.140625" style="12" customWidth="1"/>
    <col min="11017" max="11261" width="9.140625" style="12"/>
    <col min="11262" max="11262" width="43" style="12" customWidth="1"/>
    <col min="11263" max="11263" width="15.140625" style="12" customWidth="1"/>
    <col min="11264" max="11264" width="20.42578125" style="12" customWidth="1"/>
    <col min="11265" max="11272" width="18.140625" style="12" customWidth="1"/>
    <col min="11273" max="11517" width="9.140625" style="12"/>
    <col min="11518" max="11518" width="43" style="12" customWidth="1"/>
    <col min="11519" max="11519" width="15.140625" style="12" customWidth="1"/>
    <col min="11520" max="11520" width="20.42578125" style="12" customWidth="1"/>
    <col min="11521" max="11528" width="18.140625" style="12" customWidth="1"/>
    <col min="11529" max="11773" width="9.140625" style="12"/>
    <col min="11774" max="11774" width="43" style="12" customWidth="1"/>
    <col min="11775" max="11775" width="15.140625" style="12" customWidth="1"/>
    <col min="11776" max="11776" width="20.42578125" style="12" customWidth="1"/>
    <col min="11777" max="11784" width="18.140625" style="12" customWidth="1"/>
    <col min="11785" max="12029" width="9.140625" style="12"/>
    <col min="12030" max="12030" width="43" style="12" customWidth="1"/>
    <col min="12031" max="12031" width="15.140625" style="12" customWidth="1"/>
    <col min="12032" max="12032" width="20.42578125" style="12" customWidth="1"/>
    <col min="12033" max="12040" width="18.140625" style="12" customWidth="1"/>
    <col min="12041" max="12285" width="9.140625" style="12"/>
    <col min="12286" max="12286" width="43" style="12" customWidth="1"/>
    <col min="12287" max="12287" width="15.140625" style="12" customWidth="1"/>
    <col min="12288" max="12288" width="20.42578125" style="12" customWidth="1"/>
    <col min="12289" max="12296" width="18.140625" style="12" customWidth="1"/>
    <col min="12297" max="12541" width="9.140625" style="12"/>
    <col min="12542" max="12542" width="43" style="12" customWidth="1"/>
    <col min="12543" max="12543" width="15.140625" style="12" customWidth="1"/>
    <col min="12544" max="12544" width="20.42578125" style="12" customWidth="1"/>
    <col min="12545" max="12552" width="18.140625" style="12" customWidth="1"/>
    <col min="12553" max="12797" width="9.140625" style="12"/>
    <col min="12798" max="12798" width="43" style="12" customWidth="1"/>
    <col min="12799" max="12799" width="15.140625" style="12" customWidth="1"/>
    <col min="12800" max="12800" width="20.42578125" style="12" customWidth="1"/>
    <col min="12801" max="12808" width="18.140625" style="12" customWidth="1"/>
    <col min="12809" max="13053" width="9.140625" style="12"/>
    <col min="13054" max="13054" width="43" style="12" customWidth="1"/>
    <col min="13055" max="13055" width="15.140625" style="12" customWidth="1"/>
    <col min="13056" max="13056" width="20.42578125" style="12" customWidth="1"/>
    <col min="13057" max="13064" width="18.140625" style="12" customWidth="1"/>
    <col min="13065" max="13309" width="9.140625" style="12"/>
    <col min="13310" max="13310" width="43" style="12" customWidth="1"/>
    <col min="13311" max="13311" width="15.140625" style="12" customWidth="1"/>
    <col min="13312" max="13312" width="20.42578125" style="12" customWidth="1"/>
    <col min="13313" max="13320" width="18.140625" style="12" customWidth="1"/>
    <col min="13321" max="13565" width="9.140625" style="12"/>
    <col min="13566" max="13566" width="43" style="12" customWidth="1"/>
    <col min="13567" max="13567" width="15.140625" style="12" customWidth="1"/>
    <col min="13568" max="13568" width="20.42578125" style="12" customWidth="1"/>
    <col min="13569" max="13576" width="18.140625" style="12" customWidth="1"/>
    <col min="13577" max="13821" width="9.140625" style="12"/>
    <col min="13822" max="13822" width="43" style="12" customWidth="1"/>
    <col min="13823" max="13823" width="15.140625" style="12" customWidth="1"/>
    <col min="13824" max="13824" width="20.42578125" style="12" customWidth="1"/>
    <col min="13825" max="13832" width="18.140625" style="12" customWidth="1"/>
    <col min="13833" max="14077" width="9.140625" style="12"/>
    <col min="14078" max="14078" width="43" style="12" customWidth="1"/>
    <col min="14079" max="14079" width="15.140625" style="12" customWidth="1"/>
    <col min="14080" max="14080" width="20.42578125" style="12" customWidth="1"/>
    <col min="14081" max="14088" width="18.140625" style="12" customWidth="1"/>
    <col min="14089" max="14333" width="9.140625" style="12"/>
    <col min="14334" max="14334" width="43" style="12" customWidth="1"/>
    <col min="14335" max="14335" width="15.140625" style="12" customWidth="1"/>
    <col min="14336" max="14336" width="20.42578125" style="12" customWidth="1"/>
    <col min="14337" max="14344" width="18.140625" style="12" customWidth="1"/>
    <col min="14345" max="14589" width="9.140625" style="12"/>
    <col min="14590" max="14590" width="43" style="12" customWidth="1"/>
    <col min="14591" max="14591" width="15.140625" style="12" customWidth="1"/>
    <col min="14592" max="14592" width="20.42578125" style="12" customWidth="1"/>
    <col min="14593" max="14600" width="18.140625" style="12" customWidth="1"/>
    <col min="14601" max="14845" width="9.140625" style="12"/>
    <col min="14846" max="14846" width="43" style="12" customWidth="1"/>
    <col min="14847" max="14847" width="15.140625" style="12" customWidth="1"/>
    <col min="14848" max="14848" width="20.42578125" style="12" customWidth="1"/>
    <col min="14849" max="14856" width="18.140625" style="12" customWidth="1"/>
    <col min="14857" max="15101" width="9.140625" style="12"/>
    <col min="15102" max="15102" width="43" style="12" customWidth="1"/>
    <col min="15103" max="15103" width="15.140625" style="12" customWidth="1"/>
    <col min="15104" max="15104" width="20.42578125" style="12" customWidth="1"/>
    <col min="15105" max="15112" width="18.140625" style="12" customWidth="1"/>
    <col min="15113" max="15357" width="9.140625" style="12"/>
    <col min="15358" max="15358" width="43" style="12" customWidth="1"/>
    <col min="15359" max="15359" width="15.140625" style="12" customWidth="1"/>
    <col min="15360" max="15360" width="20.42578125" style="12" customWidth="1"/>
    <col min="15361" max="15368" width="18.140625" style="12" customWidth="1"/>
    <col min="15369" max="15613" width="9.140625" style="12"/>
    <col min="15614" max="15614" width="43" style="12" customWidth="1"/>
    <col min="15615" max="15615" width="15.140625" style="12" customWidth="1"/>
    <col min="15616" max="15616" width="20.42578125" style="12" customWidth="1"/>
    <col min="15617" max="15624" width="18.140625" style="12" customWidth="1"/>
    <col min="15625" max="15869" width="9.140625" style="12"/>
    <col min="15870" max="15870" width="43" style="12" customWidth="1"/>
    <col min="15871" max="15871" width="15.140625" style="12" customWidth="1"/>
    <col min="15872" max="15872" width="20.42578125" style="12" customWidth="1"/>
    <col min="15873" max="15880" width="18.140625" style="12" customWidth="1"/>
    <col min="15881" max="16125" width="9.140625" style="12"/>
    <col min="16126" max="16126" width="43" style="12" customWidth="1"/>
    <col min="16127" max="16127" width="15.140625" style="12" customWidth="1"/>
    <col min="16128" max="16128" width="20.42578125" style="12" customWidth="1"/>
    <col min="16129" max="16136" width="18.140625" style="12" customWidth="1"/>
    <col min="16137" max="16384" width="9.140625" style="12"/>
  </cols>
  <sheetData>
    <row r="2" spans="1:15" s="2" customFormat="1" ht="18" customHeight="1" x14ac:dyDescent="0.25">
      <c r="A2" s="1"/>
      <c r="C2" s="3"/>
      <c r="D2" s="4"/>
      <c r="E2" s="4"/>
      <c r="F2" s="5"/>
      <c r="G2" s="5"/>
      <c r="H2" s="5"/>
      <c r="I2" s="5"/>
      <c r="J2" s="6"/>
      <c r="K2" s="6"/>
      <c r="L2" s="6"/>
      <c r="M2" s="4"/>
      <c r="N2" s="4"/>
      <c r="O2" s="4"/>
    </row>
    <row r="3" spans="1:15" s="7" customFormat="1" ht="15" customHeight="1" x14ac:dyDescent="0.25">
      <c r="D3" s="8"/>
      <c r="E3" s="5" t="s">
        <v>327</v>
      </c>
      <c r="F3" s="5"/>
      <c r="G3" s="5"/>
      <c r="H3" s="5"/>
      <c r="I3" s="5"/>
    </row>
    <row r="4" spans="1:15" s="7" customFormat="1" ht="15" x14ac:dyDescent="0.25">
      <c r="D4" s="8"/>
      <c r="E4" s="9" t="s">
        <v>205</v>
      </c>
      <c r="F4" s="9"/>
      <c r="G4" s="9"/>
      <c r="H4" s="9"/>
      <c r="I4" s="9"/>
    </row>
    <row r="5" spans="1:15" s="7" customFormat="1" ht="14.1" customHeight="1" x14ac:dyDescent="0.25">
      <c r="D5" s="8"/>
      <c r="E5" s="9" t="s">
        <v>29</v>
      </c>
      <c r="F5" s="9"/>
      <c r="G5" s="9"/>
      <c r="H5" s="9"/>
      <c r="I5" s="9"/>
    </row>
    <row r="6" spans="1:15" s="7" customFormat="1" ht="15" customHeight="1" x14ac:dyDescent="0.25">
      <c r="D6" s="8"/>
      <c r="E6" s="5" t="s">
        <v>277</v>
      </c>
      <c r="F6" s="5"/>
      <c r="G6" s="5"/>
      <c r="H6" s="5"/>
      <c r="I6" s="5"/>
    </row>
    <row r="7" spans="1:15" x14ac:dyDescent="0.25">
      <c r="A7" s="10" t="s">
        <v>148</v>
      </c>
      <c r="B7" s="10"/>
      <c r="C7" s="10"/>
      <c r="D7" s="11"/>
      <c r="E7" s="11"/>
      <c r="F7" s="11"/>
      <c r="G7" s="11"/>
      <c r="H7" s="11"/>
      <c r="I7" s="11"/>
    </row>
    <row r="8" spans="1:15" x14ac:dyDescent="0.25">
      <c r="A8" s="10" t="s">
        <v>149</v>
      </c>
      <c r="B8" s="10"/>
      <c r="C8" s="10"/>
      <c r="D8" s="10"/>
      <c r="E8" s="10"/>
      <c r="F8" s="10"/>
      <c r="G8" s="10"/>
      <c r="H8" s="10"/>
      <c r="I8" s="10"/>
    </row>
    <row r="9" spans="1:15" s="7" customFormat="1" ht="15" x14ac:dyDescent="0.2">
      <c r="A9" s="13" t="s">
        <v>81</v>
      </c>
      <c r="B9" s="14" t="s">
        <v>82</v>
      </c>
      <c r="C9" s="15"/>
      <c r="D9" s="15"/>
      <c r="E9" s="15"/>
      <c r="F9" s="15"/>
      <c r="G9" s="15"/>
      <c r="H9" s="15"/>
      <c r="I9" s="16"/>
    </row>
    <row r="10" spans="1:15" s="7" customFormat="1" ht="15.75" customHeight="1" x14ac:dyDescent="0.2">
      <c r="A10" s="17" t="s">
        <v>83</v>
      </c>
      <c r="B10" s="18" t="s">
        <v>84</v>
      </c>
      <c r="C10" s="18" t="s">
        <v>3</v>
      </c>
      <c r="D10" s="19" t="s">
        <v>85</v>
      </c>
      <c r="E10" s="19"/>
      <c r="F10" s="19"/>
      <c r="G10" s="19"/>
      <c r="H10" s="19"/>
      <c r="I10" s="19"/>
    </row>
    <row r="11" spans="1:15" s="7" customFormat="1" ht="15" x14ac:dyDescent="0.2">
      <c r="A11" s="17"/>
      <c r="B11" s="20"/>
      <c r="C11" s="20"/>
      <c r="D11" s="21" t="s">
        <v>143</v>
      </c>
      <c r="E11" s="21" t="s">
        <v>144</v>
      </c>
      <c r="F11" s="21" t="s">
        <v>145</v>
      </c>
      <c r="G11" s="21" t="s">
        <v>146</v>
      </c>
      <c r="H11" s="21" t="s">
        <v>147</v>
      </c>
      <c r="I11" s="22" t="s">
        <v>2</v>
      </c>
    </row>
    <row r="12" spans="1:15" s="7" customFormat="1" ht="30" x14ac:dyDescent="0.2">
      <c r="A12" s="19"/>
      <c r="B12" s="19" t="s">
        <v>86</v>
      </c>
      <c r="C12" s="23" t="s">
        <v>87</v>
      </c>
      <c r="D12" s="24">
        <f>'Приложение 4'!G168</f>
        <v>220759.53600000002</v>
      </c>
      <c r="E12" s="24">
        <f>'Приложение 4'!H168</f>
        <v>172197.81</v>
      </c>
      <c r="F12" s="24">
        <f>'Приложение 4'!I168</f>
        <v>62789.070000000007</v>
      </c>
      <c r="G12" s="24">
        <f>'Приложение 4'!J98</f>
        <v>110616.62</v>
      </c>
      <c r="H12" s="24">
        <f>'Приложение 4'!K98</f>
        <v>0</v>
      </c>
      <c r="I12" s="24">
        <f>SUM(D12:H12)</f>
        <v>566363.03600000008</v>
      </c>
    </row>
    <row r="13" spans="1:15" s="7" customFormat="1" ht="45" x14ac:dyDescent="0.2">
      <c r="A13" s="19"/>
      <c r="B13" s="19"/>
      <c r="C13" s="13" t="s">
        <v>1</v>
      </c>
      <c r="D13" s="24">
        <f>'Приложение 4'!G169</f>
        <v>60558.01</v>
      </c>
      <c r="E13" s="24">
        <f>'Приложение 4'!H169</f>
        <v>0</v>
      </c>
      <c r="F13" s="24">
        <f>'Приложение 4'!I169</f>
        <v>0</v>
      </c>
      <c r="G13" s="24">
        <f>'Приложение 4'!J99</f>
        <v>46503.62</v>
      </c>
      <c r="H13" s="24">
        <f>'Приложение 4'!K99</f>
        <v>0</v>
      </c>
      <c r="I13" s="24">
        <f>SUM(D13:H13)</f>
        <v>107061.63</v>
      </c>
    </row>
    <row r="14" spans="1:15" s="7" customFormat="1" ht="30" x14ac:dyDescent="0.2">
      <c r="A14" s="19"/>
      <c r="B14" s="19"/>
      <c r="C14" s="13" t="s">
        <v>7</v>
      </c>
      <c r="D14" s="24">
        <f>'Приложение 4'!G170</f>
        <v>84701.66</v>
      </c>
      <c r="E14" s="24">
        <f>'Приложение 4'!H170</f>
        <v>104936.25</v>
      </c>
      <c r="F14" s="24">
        <f>'Приложение 4'!I170</f>
        <v>41679.300000000003</v>
      </c>
      <c r="G14" s="24">
        <f>'Приложение 4'!J100</f>
        <v>21830.329999999998</v>
      </c>
      <c r="H14" s="24">
        <f>'Приложение 4'!K100</f>
        <v>0</v>
      </c>
      <c r="I14" s="24">
        <f>SUM(D14:H14)</f>
        <v>253147.54</v>
      </c>
    </row>
    <row r="15" spans="1:15" s="7" customFormat="1" ht="45" x14ac:dyDescent="0.2">
      <c r="A15" s="19"/>
      <c r="B15" s="19"/>
      <c r="C15" s="13" t="s">
        <v>88</v>
      </c>
      <c r="D15" s="24">
        <f>'Приложение 4'!G171</f>
        <v>75499.865999999995</v>
      </c>
      <c r="E15" s="24">
        <f>'Приложение 4'!H171</f>
        <v>67261.56</v>
      </c>
      <c r="F15" s="24">
        <f>'Приложение 4'!I171</f>
        <v>21109.77</v>
      </c>
      <c r="G15" s="24">
        <f>'Приложение 4'!J101</f>
        <v>42282.67</v>
      </c>
      <c r="H15" s="24">
        <f>'Приложение 4'!K101</f>
        <v>0</v>
      </c>
      <c r="I15" s="24">
        <f>SUM(D15:H15)</f>
        <v>206153.86599999998</v>
      </c>
    </row>
    <row r="16" spans="1:15" s="7" customFormat="1" ht="30" x14ac:dyDescent="0.2">
      <c r="A16" s="19"/>
      <c r="B16" s="19"/>
      <c r="C16" s="13" t="s">
        <v>26</v>
      </c>
      <c r="D16" s="24">
        <f>'Приложение 4'!G172</f>
        <v>0</v>
      </c>
      <c r="E16" s="24">
        <f>'Приложение 4'!H172</f>
        <v>0</v>
      </c>
      <c r="F16" s="24">
        <f>'Приложение 4'!I172</f>
        <v>0</v>
      </c>
      <c r="G16" s="24">
        <f>'Приложение 4'!J102</f>
        <v>0</v>
      </c>
      <c r="H16" s="24">
        <f>'Приложение 4'!K102</f>
        <v>0</v>
      </c>
      <c r="I16" s="24">
        <f>SUM(D16:H16)</f>
        <v>0</v>
      </c>
    </row>
    <row r="17" spans="1:9" s="7" customFormat="1" ht="15.75" customHeight="1" x14ac:dyDescent="0.2">
      <c r="A17" s="25" t="s">
        <v>150</v>
      </c>
      <c r="B17" s="25"/>
      <c r="C17" s="25"/>
      <c r="D17" s="25"/>
      <c r="E17" s="25"/>
      <c r="F17" s="25"/>
      <c r="G17" s="25"/>
      <c r="H17" s="25"/>
      <c r="I17" s="25"/>
    </row>
    <row r="18" spans="1:9" s="7" customFormat="1" ht="15.75" customHeight="1" x14ac:dyDescent="0.2">
      <c r="A18" s="26" t="s">
        <v>167</v>
      </c>
      <c r="B18" s="26"/>
      <c r="C18" s="26"/>
      <c r="D18" s="26"/>
      <c r="E18" s="26"/>
      <c r="F18" s="26"/>
      <c r="G18" s="26"/>
      <c r="H18" s="26"/>
      <c r="I18" s="26"/>
    </row>
    <row r="19" spans="1:9" s="7" customFormat="1" ht="15" x14ac:dyDescent="0.2">
      <c r="A19" s="13" t="s">
        <v>81</v>
      </c>
      <c r="B19" s="17" t="s">
        <v>82</v>
      </c>
      <c r="C19" s="17"/>
      <c r="D19" s="17"/>
      <c r="E19" s="17"/>
      <c r="F19" s="17"/>
      <c r="G19" s="17"/>
      <c r="H19" s="17"/>
      <c r="I19" s="17"/>
    </row>
    <row r="20" spans="1:9" s="7" customFormat="1" ht="15.75" customHeight="1" x14ac:dyDescent="0.2">
      <c r="A20" s="17" t="s">
        <v>83</v>
      </c>
      <c r="B20" s="18" t="s">
        <v>84</v>
      </c>
      <c r="C20" s="18" t="s">
        <v>3</v>
      </c>
      <c r="D20" s="19" t="s">
        <v>85</v>
      </c>
      <c r="E20" s="19"/>
      <c r="F20" s="19"/>
      <c r="G20" s="19"/>
      <c r="H20" s="19"/>
      <c r="I20" s="19"/>
    </row>
    <row r="21" spans="1:9" s="7" customFormat="1" ht="15" x14ac:dyDescent="0.2">
      <c r="A21" s="17"/>
      <c r="B21" s="20"/>
      <c r="C21" s="20"/>
      <c r="D21" s="21" t="s">
        <v>143</v>
      </c>
      <c r="E21" s="21" t="s">
        <v>144</v>
      </c>
      <c r="F21" s="21" t="s">
        <v>145</v>
      </c>
      <c r="G21" s="21" t="s">
        <v>146</v>
      </c>
      <c r="H21" s="21" t="s">
        <v>147</v>
      </c>
      <c r="I21" s="22" t="s">
        <v>2</v>
      </c>
    </row>
    <row r="22" spans="1:9" s="7" customFormat="1" ht="30" x14ac:dyDescent="0.2">
      <c r="A22" s="19"/>
      <c r="B22" s="18" t="s">
        <v>86</v>
      </c>
      <c r="C22" s="27" t="s">
        <v>87</v>
      </c>
      <c r="D22" s="24">
        <f>'Приложение 4'!G269</f>
        <v>481469.85000000003</v>
      </c>
      <c r="E22" s="24">
        <f>'Приложение 4'!H269</f>
        <v>461530.30000000005</v>
      </c>
      <c r="F22" s="24">
        <f>'Приложение 4'!I269</f>
        <v>445416.30000000005</v>
      </c>
      <c r="G22" s="24">
        <f>'Приложение 4'!J269</f>
        <v>445416.30000000005</v>
      </c>
      <c r="H22" s="24">
        <f>'Приложение 4'!K269</f>
        <v>0</v>
      </c>
      <c r="I22" s="24">
        <f>SUM(D22:H22)</f>
        <v>1833832.7500000002</v>
      </c>
    </row>
    <row r="23" spans="1:9" s="7" customFormat="1" ht="45" x14ac:dyDescent="0.2">
      <c r="A23" s="19"/>
      <c r="B23" s="28"/>
      <c r="C23" s="13" t="s">
        <v>1</v>
      </c>
      <c r="D23" s="24">
        <f>'Приложение 4'!G270</f>
        <v>0</v>
      </c>
      <c r="E23" s="24">
        <f>'Приложение 4'!H270</f>
        <v>0</v>
      </c>
      <c r="F23" s="24">
        <f>'Приложение 4'!I270</f>
        <v>0</v>
      </c>
      <c r="G23" s="24">
        <f>'Приложение 4'!J270</f>
        <v>0</v>
      </c>
      <c r="H23" s="24">
        <f>'Приложение 4'!K270</f>
        <v>0</v>
      </c>
      <c r="I23" s="24">
        <f>SUM(D23:H23)</f>
        <v>0</v>
      </c>
    </row>
    <row r="24" spans="1:9" s="7" customFormat="1" ht="30" x14ac:dyDescent="0.2">
      <c r="A24" s="19"/>
      <c r="B24" s="28"/>
      <c r="C24" s="13" t="s">
        <v>7</v>
      </c>
      <c r="D24" s="24">
        <f>'Приложение 4'!G271</f>
        <v>0</v>
      </c>
      <c r="E24" s="24">
        <f>'Приложение 4'!H271</f>
        <v>0</v>
      </c>
      <c r="F24" s="24">
        <f>'Приложение 4'!I271</f>
        <v>0</v>
      </c>
      <c r="G24" s="24">
        <f>'Приложение 4'!J271</f>
        <v>0</v>
      </c>
      <c r="H24" s="24">
        <f>'Приложение 4'!K271</f>
        <v>0</v>
      </c>
      <c r="I24" s="24">
        <f>SUM(D24:H24)</f>
        <v>0</v>
      </c>
    </row>
    <row r="25" spans="1:9" s="7" customFormat="1" ht="45" x14ac:dyDescent="0.2">
      <c r="A25" s="19"/>
      <c r="B25" s="28"/>
      <c r="C25" s="13" t="s">
        <v>88</v>
      </c>
      <c r="D25" s="24">
        <f>'Приложение 4'!G272</f>
        <v>481469.85000000003</v>
      </c>
      <c r="E25" s="24">
        <f>'Приложение 4'!H272</f>
        <v>461530.30000000005</v>
      </c>
      <c r="F25" s="24">
        <f>'Приложение 4'!I272</f>
        <v>445416.30000000005</v>
      </c>
      <c r="G25" s="24">
        <f>'Приложение 4'!J272</f>
        <v>445416.30000000005</v>
      </c>
      <c r="H25" s="24">
        <f>'Приложение 4'!K272</f>
        <v>0</v>
      </c>
      <c r="I25" s="24">
        <f>SUM(D25:H25)</f>
        <v>1833832.7500000002</v>
      </c>
    </row>
    <row r="26" spans="1:9" s="7" customFormat="1" ht="30" x14ac:dyDescent="0.2">
      <c r="A26" s="19"/>
      <c r="B26" s="20"/>
      <c r="C26" s="13" t="s">
        <v>26</v>
      </c>
      <c r="D26" s="24">
        <f>'Приложение 4'!G273</f>
        <v>0</v>
      </c>
      <c r="E26" s="24">
        <v>0</v>
      </c>
      <c r="F26" s="24">
        <v>0</v>
      </c>
      <c r="G26" s="24">
        <v>0</v>
      </c>
      <c r="H26" s="24">
        <v>0</v>
      </c>
      <c r="I26" s="24">
        <f>SUM(D26:H26)</f>
        <v>0</v>
      </c>
    </row>
    <row r="27" spans="1:9" s="7" customFormat="1" ht="14.25" x14ac:dyDescent="0.2">
      <c r="A27" s="25" t="s">
        <v>151</v>
      </c>
      <c r="B27" s="25"/>
      <c r="C27" s="25"/>
      <c r="D27" s="29"/>
      <c r="E27" s="29"/>
      <c r="F27" s="29"/>
      <c r="G27" s="29"/>
      <c r="H27" s="29"/>
      <c r="I27" s="29"/>
    </row>
    <row r="28" spans="1:9" s="7" customFormat="1" ht="14.25" x14ac:dyDescent="0.2">
      <c r="A28" s="25" t="s">
        <v>281</v>
      </c>
      <c r="B28" s="25"/>
      <c r="C28" s="25"/>
      <c r="D28" s="25"/>
      <c r="E28" s="25"/>
      <c r="F28" s="25"/>
      <c r="G28" s="25"/>
      <c r="H28" s="25"/>
      <c r="I28" s="25"/>
    </row>
    <row r="29" spans="1:9" s="7" customFormat="1" ht="15" x14ac:dyDescent="0.2">
      <c r="A29" s="13" t="s">
        <v>81</v>
      </c>
      <c r="B29" s="14" t="s">
        <v>82</v>
      </c>
      <c r="C29" s="15"/>
      <c r="D29" s="15"/>
      <c r="E29" s="15"/>
      <c r="F29" s="15"/>
      <c r="G29" s="15"/>
      <c r="H29" s="15"/>
      <c r="I29" s="16"/>
    </row>
    <row r="30" spans="1:9" s="7" customFormat="1" ht="15" x14ac:dyDescent="0.2">
      <c r="A30" s="18" t="s">
        <v>83</v>
      </c>
      <c r="B30" s="18" t="s">
        <v>84</v>
      </c>
      <c r="C30" s="18" t="s">
        <v>3</v>
      </c>
      <c r="D30" s="19" t="s">
        <v>85</v>
      </c>
      <c r="E30" s="19"/>
      <c r="F30" s="19"/>
      <c r="G30" s="19"/>
      <c r="H30" s="19"/>
      <c r="I30" s="19"/>
    </row>
    <row r="31" spans="1:9" s="7" customFormat="1" ht="15" x14ac:dyDescent="0.2">
      <c r="A31" s="28"/>
      <c r="B31" s="20"/>
      <c r="C31" s="20"/>
      <c r="D31" s="21" t="s">
        <v>143</v>
      </c>
      <c r="E31" s="21" t="s">
        <v>144</v>
      </c>
      <c r="F31" s="21" t="s">
        <v>145</v>
      </c>
      <c r="G31" s="21" t="s">
        <v>146</v>
      </c>
      <c r="H31" s="21" t="s">
        <v>147</v>
      </c>
      <c r="I31" s="22" t="s">
        <v>2</v>
      </c>
    </row>
    <row r="32" spans="1:9" s="7" customFormat="1" ht="30" x14ac:dyDescent="0.2">
      <c r="A32" s="28"/>
      <c r="B32" s="18" t="s">
        <v>86</v>
      </c>
      <c r="C32" s="27" t="s">
        <v>87</v>
      </c>
      <c r="D32" s="24">
        <f>'Приложение 4'!G310</f>
        <v>8232.32</v>
      </c>
      <c r="E32" s="24">
        <f>'Приложение 4'!H310</f>
        <v>29082.5</v>
      </c>
      <c r="F32" s="24">
        <f>'Приложение 4'!I310</f>
        <v>5000</v>
      </c>
      <c r="G32" s="24">
        <f>'Приложение 4'!J310</f>
        <v>5000</v>
      </c>
      <c r="H32" s="24">
        <f>'Приложение 4'!K310</f>
        <v>0</v>
      </c>
      <c r="I32" s="24">
        <f>SUM(D32:H32)</f>
        <v>47314.82</v>
      </c>
    </row>
    <row r="33" spans="1:9" s="7" customFormat="1" ht="45" x14ac:dyDescent="0.2">
      <c r="A33" s="28"/>
      <c r="B33" s="28"/>
      <c r="C33" s="13" t="s">
        <v>1</v>
      </c>
      <c r="D33" s="24">
        <f>'Приложение 4'!G311</f>
        <v>0</v>
      </c>
      <c r="E33" s="24">
        <f>'Приложение 4'!H311</f>
        <v>0</v>
      </c>
      <c r="F33" s="24">
        <f>'Приложение 4'!I311</f>
        <v>0</v>
      </c>
      <c r="G33" s="24">
        <f>'Приложение 4'!J311</f>
        <v>0</v>
      </c>
      <c r="H33" s="24">
        <f>'Приложение 4'!K311</f>
        <v>0</v>
      </c>
      <c r="I33" s="24">
        <f>SUM(D33:H33)</f>
        <v>0</v>
      </c>
    </row>
    <row r="34" spans="1:9" s="7" customFormat="1" ht="30" x14ac:dyDescent="0.2">
      <c r="A34" s="28"/>
      <c r="B34" s="28"/>
      <c r="C34" s="13" t="s">
        <v>7</v>
      </c>
      <c r="D34" s="24">
        <f>'Приложение 4'!G312</f>
        <v>1632.35</v>
      </c>
      <c r="E34" s="24">
        <f>'Приложение 4'!H312</f>
        <v>15581.37</v>
      </c>
      <c r="F34" s="24">
        <f>'Приложение 4'!I312</f>
        <v>0</v>
      </c>
      <c r="G34" s="24">
        <f>'Приложение 4'!J312</f>
        <v>0</v>
      </c>
      <c r="H34" s="24">
        <f>'Приложение 4'!K312</f>
        <v>0</v>
      </c>
      <c r="I34" s="24">
        <f>SUM(D34:H34)</f>
        <v>17213.72</v>
      </c>
    </row>
    <row r="35" spans="1:9" s="7" customFormat="1" ht="45" x14ac:dyDescent="0.2">
      <c r="A35" s="28"/>
      <c r="B35" s="28"/>
      <c r="C35" s="13" t="s">
        <v>88</v>
      </c>
      <c r="D35" s="24">
        <f>'Приложение 4'!G313</f>
        <v>5389.2699999999995</v>
      </c>
      <c r="E35" s="24">
        <f>'Приложение 4'!H313</f>
        <v>13501.13</v>
      </c>
      <c r="F35" s="24">
        <f>'Приложение 4'!I313</f>
        <v>5000</v>
      </c>
      <c r="G35" s="24">
        <f>'Приложение 4'!J313</f>
        <v>5000</v>
      </c>
      <c r="H35" s="24">
        <f>'Приложение 4'!K313</f>
        <v>0</v>
      </c>
      <c r="I35" s="24">
        <f>SUM(D35:H35)</f>
        <v>28890.399999999998</v>
      </c>
    </row>
    <row r="36" spans="1:9" s="7" customFormat="1" ht="30" x14ac:dyDescent="0.2">
      <c r="A36" s="20"/>
      <c r="B36" s="20"/>
      <c r="C36" s="13" t="s">
        <v>26</v>
      </c>
      <c r="D36" s="24">
        <f>'Приложение 4'!G314</f>
        <v>1210.7</v>
      </c>
      <c r="E36" s="24">
        <f>'Приложение 4'!H314</f>
        <v>0</v>
      </c>
      <c r="F36" s="24">
        <f>'Приложение 4'!I314</f>
        <v>0</v>
      </c>
      <c r="G36" s="24">
        <f>'Приложение 4'!J314</f>
        <v>0</v>
      </c>
      <c r="H36" s="24">
        <f>'Приложение 4'!K314</f>
        <v>0</v>
      </c>
      <c r="I36" s="24">
        <f>SUM(D36:H36)</f>
        <v>1210.7</v>
      </c>
    </row>
    <row r="37" spans="1:9" s="7" customFormat="1" ht="15" x14ac:dyDescent="0.25">
      <c r="A37" s="30"/>
      <c r="B37" s="30"/>
      <c r="C37" s="30"/>
      <c r="D37" s="30"/>
      <c r="E37" s="30"/>
      <c r="F37" s="30"/>
      <c r="G37" s="30"/>
      <c r="H37" s="30"/>
      <c r="I37" s="30"/>
    </row>
  </sheetData>
  <mergeCells count="31">
    <mergeCell ref="E3:I3"/>
    <mergeCell ref="E4:I4"/>
    <mergeCell ref="A7:I7"/>
    <mergeCell ref="A8:I8"/>
    <mergeCell ref="D20:I20"/>
    <mergeCell ref="A17:I17"/>
    <mergeCell ref="A18:I18"/>
    <mergeCell ref="E5:I5"/>
    <mergeCell ref="E6:I6"/>
    <mergeCell ref="A12:A16"/>
    <mergeCell ref="B12:B16"/>
    <mergeCell ref="B19:I19"/>
    <mergeCell ref="A20:A21"/>
    <mergeCell ref="B20:B21"/>
    <mergeCell ref="C20:C21"/>
    <mergeCell ref="F2:I2"/>
    <mergeCell ref="A30:A36"/>
    <mergeCell ref="B30:B31"/>
    <mergeCell ref="C30:C31"/>
    <mergeCell ref="D30:I30"/>
    <mergeCell ref="B32:B36"/>
    <mergeCell ref="A27:I27"/>
    <mergeCell ref="A28:I28"/>
    <mergeCell ref="B29:I29"/>
    <mergeCell ref="B9:I9"/>
    <mergeCell ref="A10:A11"/>
    <mergeCell ref="B10:B11"/>
    <mergeCell ref="C10:C11"/>
    <mergeCell ref="D10:I10"/>
    <mergeCell ref="A22:A26"/>
    <mergeCell ref="B22:B26"/>
  </mergeCells>
  <pageMargins left="0.74803149606299213" right="0.15748031496062992" top="0.27559055118110237" bottom="0.23622047244094491" header="0.15748031496062992" footer="0.15748031496062992"/>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5"/>
  <sheetViews>
    <sheetView zoomScale="90" zoomScaleNormal="90" workbookViewId="0">
      <selection activeCell="B3" sqref="B3"/>
    </sheetView>
  </sheetViews>
  <sheetFormatPr defaultColWidth="9.140625" defaultRowHeight="15.75" x14ac:dyDescent="0.25"/>
  <cols>
    <col min="1" max="1" width="9.140625" style="31"/>
    <col min="2" max="2" width="48.85546875" style="2" customWidth="1"/>
    <col min="3" max="3" width="14.28515625" style="2" customWidth="1"/>
    <col min="4" max="4" width="12" style="2" customWidth="1"/>
    <col min="5" max="5" width="14" style="2" customWidth="1"/>
    <col min="6" max="7" width="12.5703125" style="2" customWidth="1"/>
    <col min="8" max="8" width="12" style="2" customWidth="1"/>
    <col min="9" max="10" width="11.85546875" style="2" customWidth="1"/>
    <col min="11" max="11" width="26" style="2" customWidth="1"/>
    <col min="12" max="12" width="1.85546875" style="32" hidden="1" customWidth="1"/>
    <col min="13" max="16384" width="9.140625" style="33"/>
  </cols>
  <sheetData>
    <row r="2" spans="1:15" s="2" customFormat="1" ht="18" customHeight="1" x14ac:dyDescent="0.25">
      <c r="A2" s="1"/>
      <c r="C2" s="3"/>
      <c r="D2" s="4"/>
      <c r="E2" s="4"/>
      <c r="F2" s="34"/>
      <c r="G2" s="34"/>
      <c r="H2" s="34"/>
      <c r="I2" s="35"/>
      <c r="J2" s="35"/>
      <c r="K2" s="35"/>
      <c r="L2" s="35"/>
      <c r="M2" s="4"/>
      <c r="N2" s="4"/>
      <c r="O2" s="4"/>
    </row>
    <row r="3" spans="1:15" s="7" customFormat="1" ht="15" customHeight="1" x14ac:dyDescent="0.25">
      <c r="C3" s="8"/>
      <c r="D3" s="8"/>
      <c r="E3" s="36"/>
      <c r="F3" s="5" t="s">
        <v>328</v>
      </c>
      <c r="G3" s="5"/>
      <c r="H3" s="5"/>
      <c r="I3" s="5"/>
      <c r="J3" s="5"/>
      <c r="K3" s="5"/>
      <c r="L3" s="4"/>
      <c r="M3" s="6"/>
    </row>
    <row r="4" spans="1:15" s="7" customFormat="1" ht="15" x14ac:dyDescent="0.25">
      <c r="C4" s="8"/>
      <c r="D4" s="8"/>
      <c r="E4" s="36"/>
      <c r="F4" s="9" t="s">
        <v>134</v>
      </c>
      <c r="G4" s="9"/>
      <c r="H4" s="9"/>
      <c r="I4" s="9"/>
      <c r="J4" s="9"/>
      <c r="K4" s="9"/>
      <c r="L4" s="37"/>
      <c r="M4" s="38"/>
    </row>
    <row r="5" spans="1:15" s="7" customFormat="1" ht="14.1" customHeight="1" x14ac:dyDescent="0.25">
      <c r="C5" s="9" t="s">
        <v>29</v>
      </c>
      <c r="D5" s="9"/>
      <c r="E5" s="9"/>
      <c r="F5" s="9"/>
      <c r="G5" s="9"/>
      <c r="H5" s="9"/>
      <c r="I5" s="9"/>
      <c r="J5" s="9"/>
      <c r="K5" s="9"/>
      <c r="L5" s="37"/>
      <c r="M5" s="38"/>
    </row>
    <row r="6" spans="1:15" s="7" customFormat="1" ht="15" customHeight="1" x14ac:dyDescent="0.25">
      <c r="C6" s="8"/>
      <c r="D6" s="8"/>
      <c r="E6" s="36"/>
      <c r="F6" s="5" t="s">
        <v>277</v>
      </c>
      <c r="G6" s="5"/>
      <c r="H6" s="5"/>
      <c r="I6" s="5"/>
      <c r="J6" s="5"/>
      <c r="K6" s="5"/>
      <c r="L6" s="4"/>
      <c r="M6" s="6"/>
    </row>
    <row r="8" spans="1:15" s="41" customFormat="1" x14ac:dyDescent="0.2">
      <c r="A8" s="39" t="s">
        <v>165</v>
      </c>
      <c r="B8" s="39"/>
      <c r="C8" s="39"/>
      <c r="D8" s="39"/>
      <c r="E8" s="39"/>
      <c r="F8" s="39"/>
      <c r="G8" s="39"/>
      <c r="H8" s="39"/>
      <c r="I8" s="39"/>
      <c r="J8" s="39"/>
      <c r="K8" s="39"/>
      <c r="L8" s="39"/>
      <c r="M8" s="39"/>
      <c r="N8" s="40"/>
    </row>
    <row r="9" spans="1:15" s="41" customFormat="1" x14ac:dyDescent="0.2">
      <c r="A9" s="39" t="s">
        <v>135</v>
      </c>
      <c r="B9" s="39"/>
      <c r="C9" s="39"/>
      <c r="D9" s="39"/>
      <c r="E9" s="39"/>
      <c r="F9" s="39"/>
      <c r="G9" s="39"/>
      <c r="H9" s="39"/>
      <c r="I9" s="39"/>
      <c r="J9" s="39"/>
      <c r="K9" s="39"/>
      <c r="L9" s="39"/>
      <c r="M9" s="39"/>
      <c r="N9" s="40"/>
    </row>
    <row r="10" spans="1:15" x14ac:dyDescent="0.25">
      <c r="B10" s="42"/>
      <c r="C10" s="42"/>
      <c r="D10" s="42"/>
      <c r="E10" s="42"/>
      <c r="F10" s="42"/>
      <c r="G10" s="42"/>
      <c r="H10" s="42"/>
      <c r="I10" s="42"/>
      <c r="J10" s="42"/>
      <c r="K10" s="42"/>
    </row>
    <row r="12" spans="1:15" ht="24.75" customHeight="1" x14ac:dyDescent="0.2">
      <c r="A12" s="43" t="s">
        <v>164</v>
      </c>
      <c r="B12" s="44" t="s">
        <v>17</v>
      </c>
      <c r="C12" s="45" t="s">
        <v>27</v>
      </c>
      <c r="D12" s="44" t="s">
        <v>14</v>
      </c>
      <c r="E12" s="44" t="s">
        <v>18</v>
      </c>
      <c r="F12" s="46" t="s">
        <v>5</v>
      </c>
      <c r="G12" s="47"/>
      <c r="H12" s="47"/>
      <c r="I12" s="47"/>
      <c r="J12" s="47"/>
      <c r="K12" s="45"/>
    </row>
    <row r="13" spans="1:15" ht="69" customHeight="1" x14ac:dyDescent="0.2">
      <c r="A13" s="43"/>
      <c r="B13" s="44"/>
      <c r="C13" s="45"/>
      <c r="D13" s="44"/>
      <c r="E13" s="44"/>
      <c r="F13" s="48" t="s">
        <v>143</v>
      </c>
      <c r="G13" s="48" t="s">
        <v>144</v>
      </c>
      <c r="H13" s="48" t="s">
        <v>145</v>
      </c>
      <c r="I13" s="48" t="s">
        <v>146</v>
      </c>
      <c r="J13" s="48" t="s">
        <v>147</v>
      </c>
      <c r="K13" s="49" t="s">
        <v>19</v>
      </c>
    </row>
    <row r="14" spans="1:15" x14ac:dyDescent="0.2">
      <c r="A14" s="50"/>
      <c r="B14" s="49">
        <v>2</v>
      </c>
      <c r="C14" s="49">
        <v>3</v>
      </c>
      <c r="D14" s="49">
        <v>4</v>
      </c>
      <c r="E14" s="49">
        <v>5</v>
      </c>
      <c r="F14" s="49">
        <v>6</v>
      </c>
      <c r="G14" s="49">
        <v>7</v>
      </c>
      <c r="H14" s="49">
        <v>8</v>
      </c>
      <c r="I14" s="49">
        <v>9</v>
      </c>
      <c r="J14" s="49">
        <v>10</v>
      </c>
      <c r="K14" s="49">
        <v>11</v>
      </c>
    </row>
    <row r="15" spans="1:15" ht="18" customHeight="1" x14ac:dyDescent="0.2">
      <c r="A15" s="50"/>
      <c r="B15" s="51" t="s">
        <v>136</v>
      </c>
      <c r="C15" s="52"/>
      <c r="D15" s="52"/>
      <c r="E15" s="52"/>
      <c r="F15" s="52"/>
      <c r="G15" s="52"/>
      <c r="H15" s="52"/>
      <c r="I15" s="52"/>
      <c r="J15" s="53"/>
      <c r="K15" s="54" t="s">
        <v>20</v>
      </c>
    </row>
    <row r="16" spans="1:15" ht="88.5" customHeight="1" x14ac:dyDescent="0.2">
      <c r="A16" s="50">
        <v>1</v>
      </c>
      <c r="B16" s="55" t="s">
        <v>206</v>
      </c>
      <c r="C16" s="54" t="s">
        <v>128</v>
      </c>
      <c r="D16" s="54" t="s">
        <v>40</v>
      </c>
      <c r="E16" s="56" t="s">
        <v>45</v>
      </c>
      <c r="F16" s="56" t="s">
        <v>45</v>
      </c>
      <c r="G16" s="56" t="s">
        <v>45</v>
      </c>
      <c r="H16" s="56" t="s">
        <v>45</v>
      </c>
      <c r="I16" s="56" t="s">
        <v>45</v>
      </c>
      <c r="J16" s="56" t="s">
        <v>45</v>
      </c>
      <c r="K16" s="54" t="s">
        <v>239</v>
      </c>
      <c r="L16" s="57" t="s">
        <v>47</v>
      </c>
    </row>
    <row r="17" spans="1:17" ht="70.5" customHeight="1" x14ac:dyDescent="0.2">
      <c r="A17" s="50">
        <v>2</v>
      </c>
      <c r="B17" s="55" t="s">
        <v>153</v>
      </c>
      <c r="C17" s="54" t="s">
        <v>128</v>
      </c>
      <c r="D17" s="54" t="s">
        <v>40</v>
      </c>
      <c r="E17" s="56" t="s">
        <v>45</v>
      </c>
      <c r="F17" s="56" t="s">
        <v>196</v>
      </c>
      <c r="G17" s="56" t="s">
        <v>45</v>
      </c>
      <c r="H17" s="56" t="s">
        <v>45</v>
      </c>
      <c r="I17" s="56" t="s">
        <v>45</v>
      </c>
      <c r="J17" s="56" t="s">
        <v>45</v>
      </c>
      <c r="K17" s="54" t="s">
        <v>152</v>
      </c>
      <c r="L17" s="57"/>
    </row>
    <row r="18" spans="1:17" ht="70.5" customHeight="1" x14ac:dyDescent="0.2">
      <c r="A18" s="50">
        <v>3</v>
      </c>
      <c r="B18" s="58" t="s">
        <v>154</v>
      </c>
      <c r="C18" s="54" t="s">
        <v>128</v>
      </c>
      <c r="D18" s="54" t="s">
        <v>40</v>
      </c>
      <c r="E18" s="54">
        <v>2</v>
      </c>
      <c r="F18" s="54">
        <v>0</v>
      </c>
      <c r="G18" s="54">
        <v>1</v>
      </c>
      <c r="H18" s="54">
        <v>1</v>
      </c>
      <c r="I18" s="54">
        <v>1</v>
      </c>
      <c r="J18" s="54">
        <v>1</v>
      </c>
      <c r="K18" s="54" t="s">
        <v>152</v>
      </c>
      <c r="L18" s="57"/>
    </row>
    <row r="19" spans="1:17" ht="70.5" customHeight="1" x14ac:dyDescent="0.2">
      <c r="A19" s="50">
        <v>4</v>
      </c>
      <c r="B19" s="55" t="s">
        <v>155</v>
      </c>
      <c r="C19" s="54" t="s">
        <v>39</v>
      </c>
      <c r="D19" s="54" t="s">
        <v>40</v>
      </c>
      <c r="E19" s="54">
        <v>0</v>
      </c>
      <c r="F19" s="54">
        <v>0</v>
      </c>
      <c r="G19" s="54">
        <v>5</v>
      </c>
      <c r="H19" s="54">
        <v>0</v>
      </c>
      <c r="I19" s="54">
        <v>0</v>
      </c>
      <c r="J19" s="54">
        <v>0</v>
      </c>
      <c r="K19" s="54" t="s">
        <v>152</v>
      </c>
      <c r="L19" s="57"/>
    </row>
    <row r="20" spans="1:17" ht="70.5" customHeight="1" x14ac:dyDescent="0.2">
      <c r="A20" s="50">
        <v>5</v>
      </c>
      <c r="B20" s="55" t="s">
        <v>207</v>
      </c>
      <c r="C20" s="54" t="s">
        <v>39</v>
      </c>
      <c r="D20" s="54" t="s">
        <v>40</v>
      </c>
      <c r="E20" s="59">
        <v>21</v>
      </c>
      <c r="F20" s="59">
        <v>3</v>
      </c>
      <c r="G20" s="59">
        <v>0</v>
      </c>
      <c r="H20" s="59">
        <v>41</v>
      </c>
      <c r="I20" s="59">
        <v>41</v>
      </c>
      <c r="J20" s="59">
        <v>41</v>
      </c>
      <c r="K20" s="54" t="s">
        <v>152</v>
      </c>
      <c r="L20" s="57"/>
    </row>
    <row r="21" spans="1:17" ht="78.75" x14ac:dyDescent="0.2">
      <c r="A21" s="50">
        <v>6</v>
      </c>
      <c r="B21" s="55" t="s">
        <v>306</v>
      </c>
      <c r="C21" s="54" t="s">
        <v>129</v>
      </c>
      <c r="D21" s="54" t="s">
        <v>40</v>
      </c>
      <c r="E21" s="54">
        <v>2</v>
      </c>
      <c r="F21" s="54">
        <v>7</v>
      </c>
      <c r="G21" s="54">
        <v>2</v>
      </c>
      <c r="H21" s="54">
        <v>2</v>
      </c>
      <c r="I21" s="54">
        <v>2</v>
      </c>
      <c r="J21" s="54">
        <v>2</v>
      </c>
      <c r="K21" s="54" t="s">
        <v>152</v>
      </c>
      <c r="L21" s="57"/>
      <c r="Q21" s="60"/>
    </row>
    <row r="22" spans="1:17" ht="63" x14ac:dyDescent="0.2">
      <c r="A22" s="50">
        <v>7</v>
      </c>
      <c r="B22" s="55" t="s">
        <v>202</v>
      </c>
      <c r="C22" s="54" t="s">
        <v>129</v>
      </c>
      <c r="D22" s="54" t="s">
        <v>40</v>
      </c>
      <c r="E22" s="54">
        <v>2</v>
      </c>
      <c r="F22" s="54">
        <v>0</v>
      </c>
      <c r="G22" s="54">
        <v>0</v>
      </c>
      <c r="H22" s="54">
        <v>2</v>
      </c>
      <c r="I22" s="54">
        <v>2</v>
      </c>
      <c r="J22" s="54">
        <v>2</v>
      </c>
      <c r="K22" s="54" t="s">
        <v>152</v>
      </c>
      <c r="L22" s="57"/>
      <c r="Q22" s="60"/>
    </row>
    <row r="23" spans="1:17" ht="116.25" customHeight="1" x14ac:dyDescent="0.2">
      <c r="A23" s="50">
        <v>8</v>
      </c>
      <c r="B23" s="55" t="s">
        <v>203</v>
      </c>
      <c r="C23" s="54" t="s">
        <v>128</v>
      </c>
      <c r="D23" s="54" t="s">
        <v>43</v>
      </c>
      <c r="E23" s="54">
        <v>6</v>
      </c>
      <c r="F23" s="54">
        <v>12</v>
      </c>
      <c r="G23" s="54">
        <v>15</v>
      </c>
      <c r="H23" s="54">
        <v>20</v>
      </c>
      <c r="I23" s="54">
        <v>25</v>
      </c>
      <c r="J23" s="54">
        <v>30</v>
      </c>
      <c r="K23" s="54" t="s">
        <v>152</v>
      </c>
      <c r="L23" s="57"/>
    </row>
    <row r="24" spans="1:17" ht="78.75" x14ac:dyDescent="0.2">
      <c r="A24" s="50">
        <v>9</v>
      </c>
      <c r="B24" s="55" t="s">
        <v>156</v>
      </c>
      <c r="C24" s="54" t="s">
        <v>130</v>
      </c>
      <c r="D24" s="54" t="s">
        <v>40</v>
      </c>
      <c r="E24" s="54">
        <v>0</v>
      </c>
      <c r="F24" s="54">
        <v>0</v>
      </c>
      <c r="G24" s="54">
        <v>0</v>
      </c>
      <c r="H24" s="54">
        <v>0</v>
      </c>
      <c r="I24" s="54">
        <v>0</v>
      </c>
      <c r="J24" s="54">
        <v>0</v>
      </c>
      <c r="K24" s="54" t="s">
        <v>152</v>
      </c>
      <c r="L24" s="57"/>
    </row>
    <row r="25" spans="1:17" ht="70.5" customHeight="1" x14ac:dyDescent="0.2">
      <c r="A25" s="50">
        <v>10</v>
      </c>
      <c r="B25" s="55" t="s">
        <v>326</v>
      </c>
      <c r="C25" s="54" t="s">
        <v>129</v>
      </c>
      <c r="D25" s="54" t="s">
        <v>43</v>
      </c>
      <c r="E25" s="54">
        <v>25</v>
      </c>
      <c r="F25" s="54">
        <v>100</v>
      </c>
      <c r="G25" s="54">
        <v>100</v>
      </c>
      <c r="H25" s="54">
        <v>40</v>
      </c>
      <c r="I25" s="54">
        <v>80</v>
      </c>
      <c r="J25" s="54">
        <v>100</v>
      </c>
      <c r="K25" s="54" t="s">
        <v>152</v>
      </c>
      <c r="L25" s="57"/>
    </row>
    <row r="26" spans="1:17" ht="70.5" customHeight="1" x14ac:dyDescent="0.2">
      <c r="A26" s="50">
        <v>11</v>
      </c>
      <c r="B26" s="55" t="s">
        <v>166</v>
      </c>
      <c r="C26" s="54" t="s">
        <v>39</v>
      </c>
      <c r="D26" s="54" t="s">
        <v>43</v>
      </c>
      <c r="E26" s="54">
        <v>115</v>
      </c>
      <c r="F26" s="54">
        <v>107</v>
      </c>
      <c r="G26" s="54">
        <v>107.5</v>
      </c>
      <c r="H26" s="54">
        <v>113</v>
      </c>
      <c r="I26" s="54">
        <v>116</v>
      </c>
      <c r="J26" s="54">
        <v>119</v>
      </c>
      <c r="K26" s="54" t="s">
        <v>152</v>
      </c>
      <c r="L26" s="57"/>
    </row>
    <row r="27" spans="1:17" ht="70.5" customHeight="1" x14ac:dyDescent="0.2">
      <c r="A27" s="50">
        <v>12</v>
      </c>
      <c r="B27" s="55" t="s">
        <v>204</v>
      </c>
      <c r="C27" s="54" t="s">
        <v>44</v>
      </c>
      <c r="D27" s="54" t="s">
        <v>40</v>
      </c>
      <c r="E27" s="54">
        <v>0</v>
      </c>
      <c r="F27" s="54">
        <v>1</v>
      </c>
      <c r="G27" s="54">
        <v>0</v>
      </c>
      <c r="H27" s="54">
        <v>0</v>
      </c>
      <c r="I27" s="54">
        <v>0</v>
      </c>
      <c r="J27" s="54">
        <v>0</v>
      </c>
      <c r="K27" s="54" t="s">
        <v>240</v>
      </c>
      <c r="L27" s="57"/>
    </row>
    <row r="28" spans="1:17" ht="70.5" customHeight="1" x14ac:dyDescent="0.2">
      <c r="A28" s="50">
        <v>13</v>
      </c>
      <c r="B28" s="55" t="s">
        <v>211</v>
      </c>
      <c r="C28" s="54" t="s">
        <v>44</v>
      </c>
      <c r="D28" s="54" t="s">
        <v>40</v>
      </c>
      <c r="E28" s="54">
        <v>1</v>
      </c>
      <c r="F28" s="54">
        <v>2</v>
      </c>
      <c r="G28" s="54">
        <v>1</v>
      </c>
      <c r="H28" s="54">
        <v>0</v>
      </c>
      <c r="I28" s="54">
        <v>0</v>
      </c>
      <c r="J28" s="54">
        <v>0</v>
      </c>
      <c r="K28" s="54" t="s">
        <v>152</v>
      </c>
      <c r="L28" s="57"/>
    </row>
    <row r="29" spans="1:17" ht="100.5" customHeight="1" x14ac:dyDescent="0.2">
      <c r="A29" s="50">
        <v>14</v>
      </c>
      <c r="B29" s="55" t="s">
        <v>212</v>
      </c>
      <c r="C29" s="54" t="s">
        <v>44</v>
      </c>
      <c r="D29" s="54" t="s">
        <v>208</v>
      </c>
      <c r="E29" s="54">
        <v>0</v>
      </c>
      <c r="F29" s="61">
        <v>12654.9</v>
      </c>
      <c r="G29" s="61">
        <v>3091.19</v>
      </c>
      <c r="H29" s="54" t="s">
        <v>210</v>
      </c>
      <c r="I29" s="54" t="s">
        <v>210</v>
      </c>
      <c r="J29" s="54" t="s">
        <v>210</v>
      </c>
      <c r="K29" s="54" t="s">
        <v>152</v>
      </c>
      <c r="L29" s="57"/>
    </row>
    <row r="30" spans="1:17" ht="18" customHeight="1" x14ac:dyDescent="0.2">
      <c r="A30" s="50"/>
      <c r="B30" s="52" t="s">
        <v>137</v>
      </c>
      <c r="C30" s="52"/>
      <c r="D30" s="52"/>
      <c r="E30" s="52"/>
      <c r="F30" s="52"/>
      <c r="G30" s="52"/>
      <c r="H30" s="52"/>
      <c r="I30" s="52"/>
      <c r="J30" s="53"/>
      <c r="K30" s="54" t="s">
        <v>20</v>
      </c>
    </row>
    <row r="31" spans="1:17" ht="113.25" customHeight="1" x14ac:dyDescent="0.2">
      <c r="A31" s="50">
        <v>1</v>
      </c>
      <c r="B31" s="58" t="s">
        <v>158</v>
      </c>
      <c r="C31" s="54" t="s">
        <v>44</v>
      </c>
      <c r="D31" s="62" t="s">
        <v>41</v>
      </c>
      <c r="E31" s="54">
        <v>95.89</v>
      </c>
      <c r="F31" s="54">
        <v>100</v>
      </c>
      <c r="G31" s="54">
        <v>100</v>
      </c>
      <c r="H31" s="54">
        <v>100</v>
      </c>
      <c r="I31" s="54">
        <v>100</v>
      </c>
      <c r="J31" s="54">
        <v>100</v>
      </c>
      <c r="K31" s="54" t="s">
        <v>240</v>
      </c>
      <c r="L31" s="63" t="s">
        <v>49</v>
      </c>
    </row>
    <row r="32" spans="1:17" ht="81" customHeight="1" x14ac:dyDescent="0.2">
      <c r="A32" s="50">
        <v>2</v>
      </c>
      <c r="B32" s="55" t="s">
        <v>157</v>
      </c>
      <c r="C32" s="54" t="s">
        <v>44</v>
      </c>
      <c r="D32" s="54" t="s">
        <v>41</v>
      </c>
      <c r="E32" s="54">
        <v>0</v>
      </c>
      <c r="F32" s="54">
        <v>0</v>
      </c>
      <c r="G32" s="54">
        <v>100</v>
      </c>
      <c r="H32" s="54">
        <v>100</v>
      </c>
      <c r="I32" s="54">
        <v>100</v>
      </c>
      <c r="J32" s="54">
        <v>100</v>
      </c>
      <c r="K32" s="54" t="s">
        <v>240</v>
      </c>
      <c r="L32" s="63" t="s">
        <v>49</v>
      </c>
    </row>
    <row r="33" spans="1:12" ht="21" customHeight="1" x14ac:dyDescent="0.2">
      <c r="A33" s="50"/>
      <c r="B33" s="52" t="s">
        <v>282</v>
      </c>
      <c r="C33" s="52"/>
      <c r="D33" s="52"/>
      <c r="E33" s="52"/>
      <c r="F33" s="52"/>
      <c r="G33" s="52"/>
      <c r="H33" s="52"/>
      <c r="I33" s="52"/>
      <c r="J33" s="53"/>
      <c r="K33" s="54" t="s">
        <v>20</v>
      </c>
    </row>
    <row r="34" spans="1:12" ht="74.25" customHeight="1" x14ac:dyDescent="0.2">
      <c r="A34" s="50">
        <v>1</v>
      </c>
      <c r="B34" s="64" t="s">
        <v>159</v>
      </c>
      <c r="C34" s="54" t="s">
        <v>39</v>
      </c>
      <c r="D34" s="54" t="s">
        <v>40</v>
      </c>
      <c r="E34" s="54">
        <v>471</v>
      </c>
      <c r="F34" s="65">
        <v>12</v>
      </c>
      <c r="G34" s="65">
        <v>21</v>
      </c>
      <c r="H34" s="65">
        <v>0</v>
      </c>
      <c r="I34" s="65">
        <v>0</v>
      </c>
      <c r="J34" s="65">
        <v>0</v>
      </c>
      <c r="K34" s="54" t="s">
        <v>241</v>
      </c>
      <c r="L34" s="57" t="s">
        <v>48</v>
      </c>
    </row>
    <row r="35" spans="1:12" ht="63.75" customHeight="1" x14ac:dyDescent="0.2">
      <c r="A35" s="50">
        <v>2</v>
      </c>
      <c r="B35" s="55" t="s">
        <v>160</v>
      </c>
      <c r="C35" s="54" t="s">
        <v>39</v>
      </c>
      <c r="D35" s="54" t="s">
        <v>40</v>
      </c>
      <c r="E35" s="65">
        <v>28</v>
      </c>
      <c r="F35" s="65">
        <v>33</v>
      </c>
      <c r="G35" s="65">
        <v>36</v>
      </c>
      <c r="H35" s="65">
        <v>36</v>
      </c>
      <c r="I35" s="65">
        <v>42</v>
      </c>
      <c r="J35" s="65">
        <v>49</v>
      </c>
      <c r="K35" s="54" t="s">
        <v>242</v>
      </c>
      <c r="L35" s="57" t="s">
        <v>50</v>
      </c>
    </row>
  </sheetData>
  <mergeCells count="16">
    <mergeCell ref="I2:L2"/>
    <mergeCell ref="F3:K3"/>
    <mergeCell ref="F4:K4"/>
    <mergeCell ref="C5:K5"/>
    <mergeCell ref="F6:K6"/>
    <mergeCell ref="B33:J33"/>
    <mergeCell ref="F12:K12"/>
    <mergeCell ref="B15:J15"/>
    <mergeCell ref="B30:J30"/>
    <mergeCell ref="A8:M8"/>
    <mergeCell ref="A9:M9"/>
    <mergeCell ref="A12:A13"/>
    <mergeCell ref="B12:B13"/>
    <mergeCell ref="C12:C13"/>
    <mergeCell ref="D12:D13"/>
    <mergeCell ref="E12:E13"/>
  </mergeCells>
  <phoneticPr fontId="1" type="noConversion"/>
  <pageMargins left="0.17" right="0.17" top="0.2" bottom="0.49" header="0.17" footer="0.17"/>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7"/>
  <sheetViews>
    <sheetView view="pageBreakPreview" zoomScale="80" zoomScaleNormal="90" zoomScaleSheetLayoutView="80" workbookViewId="0">
      <selection activeCell="G15" sqref="G15"/>
    </sheetView>
  </sheetViews>
  <sheetFormatPr defaultColWidth="9.140625" defaultRowHeight="12.75" x14ac:dyDescent="0.2"/>
  <cols>
    <col min="1" max="1" width="9.140625" style="66"/>
    <col min="2" max="2" width="30.42578125" style="12" customWidth="1"/>
    <col min="3" max="3" width="22.85546875" style="12" customWidth="1"/>
    <col min="4" max="4" width="22.42578125" style="12" customWidth="1"/>
    <col min="5" max="5" width="16" style="12" customWidth="1"/>
    <col min="6" max="7" width="14.28515625" style="101" customWidth="1"/>
    <col min="8" max="10" width="14.28515625" style="12" customWidth="1"/>
    <col min="11" max="12" width="19.28515625" style="12" customWidth="1"/>
    <col min="13" max="14" width="9.140625" style="12"/>
    <col min="15" max="15" width="10.85546875" style="12" bestFit="1" customWidth="1"/>
    <col min="16" max="16384" width="9.140625" style="12"/>
  </cols>
  <sheetData>
    <row r="1" spans="1:15" s="2" customFormat="1" ht="18" customHeight="1" x14ac:dyDescent="0.25">
      <c r="A1" s="1"/>
      <c r="C1" s="3"/>
      <c r="D1" s="4"/>
      <c r="E1" s="4"/>
      <c r="F1" s="34"/>
      <c r="G1" s="34"/>
      <c r="H1" s="34"/>
      <c r="I1" s="35"/>
      <c r="J1" s="35"/>
      <c r="K1" s="35"/>
      <c r="L1" s="35"/>
      <c r="M1" s="4"/>
      <c r="N1" s="4"/>
      <c r="O1" s="4"/>
    </row>
    <row r="2" spans="1:15" s="7" customFormat="1" ht="15" customHeight="1" x14ac:dyDescent="0.25">
      <c r="C2" s="8"/>
      <c r="D2" s="8"/>
      <c r="E2" s="36"/>
      <c r="F2" s="5" t="s">
        <v>329</v>
      </c>
      <c r="G2" s="5"/>
      <c r="H2" s="5"/>
      <c r="I2" s="5"/>
      <c r="J2" s="5"/>
      <c r="K2" s="5"/>
      <c r="L2" s="4"/>
      <c r="M2" s="6"/>
    </row>
    <row r="3" spans="1:15" s="7" customFormat="1" ht="15" x14ac:dyDescent="0.25">
      <c r="C3" s="8"/>
      <c r="D3" s="8"/>
      <c r="E3" s="36"/>
      <c r="F3" s="9" t="s">
        <v>134</v>
      </c>
      <c r="G3" s="9"/>
      <c r="H3" s="9"/>
      <c r="I3" s="9"/>
      <c r="J3" s="9"/>
      <c r="K3" s="9"/>
      <c r="L3" s="37"/>
      <c r="M3" s="38"/>
    </row>
    <row r="4" spans="1:15" s="7" customFormat="1" ht="14.1" customHeight="1" x14ac:dyDescent="0.25">
      <c r="C4" s="9" t="s">
        <v>29</v>
      </c>
      <c r="D4" s="9"/>
      <c r="E4" s="9"/>
      <c r="F4" s="9"/>
      <c r="G4" s="9"/>
      <c r="H4" s="9"/>
      <c r="I4" s="9"/>
      <c r="J4" s="9"/>
      <c r="K4" s="9"/>
      <c r="L4" s="37"/>
      <c r="M4" s="38"/>
    </row>
    <row r="5" spans="1:15" s="7" customFormat="1" ht="15" customHeight="1" x14ac:dyDescent="0.25">
      <c r="C5" s="8"/>
      <c r="D5" s="8"/>
      <c r="E5" s="36"/>
      <c r="F5" s="5" t="s">
        <v>277</v>
      </c>
      <c r="G5" s="5"/>
      <c r="H5" s="5"/>
      <c r="I5" s="5"/>
      <c r="J5" s="5"/>
      <c r="K5" s="5"/>
      <c r="L5" s="4"/>
      <c r="M5" s="6"/>
    </row>
    <row r="6" spans="1:15" ht="45" customHeight="1" x14ac:dyDescent="0.2">
      <c r="B6" s="39" t="s">
        <v>163</v>
      </c>
      <c r="C6" s="39"/>
      <c r="D6" s="39"/>
      <c r="E6" s="39"/>
      <c r="F6" s="39"/>
      <c r="G6" s="39"/>
      <c r="H6" s="39"/>
      <c r="I6" s="39"/>
      <c r="J6" s="39"/>
      <c r="K6" s="39"/>
      <c r="L6" s="67"/>
    </row>
    <row r="7" spans="1:15" ht="15.75" x14ac:dyDescent="0.2">
      <c r="B7" s="68"/>
      <c r="C7" s="68"/>
      <c r="D7" s="68"/>
      <c r="E7" s="68"/>
      <c r="F7" s="69"/>
      <c r="G7" s="69"/>
      <c r="H7" s="68"/>
      <c r="I7" s="68"/>
      <c r="J7" s="68"/>
      <c r="K7" s="68"/>
      <c r="L7" s="68"/>
    </row>
    <row r="8" spans="1:15" ht="31.5" customHeight="1" x14ac:dyDescent="0.2">
      <c r="A8" s="70" t="s">
        <v>4</v>
      </c>
      <c r="B8" s="70" t="s">
        <v>37</v>
      </c>
      <c r="C8" s="70" t="s">
        <v>3</v>
      </c>
      <c r="D8" s="70" t="s">
        <v>35</v>
      </c>
      <c r="E8" s="71" t="s">
        <v>34</v>
      </c>
      <c r="F8" s="72"/>
      <c r="G8" s="72"/>
      <c r="H8" s="72"/>
      <c r="I8" s="72"/>
      <c r="J8" s="73"/>
      <c r="K8" s="70" t="s">
        <v>36</v>
      </c>
      <c r="L8" s="74"/>
    </row>
    <row r="9" spans="1:15" ht="40.5" customHeight="1" x14ac:dyDescent="0.2">
      <c r="A9" s="75"/>
      <c r="B9" s="75"/>
      <c r="C9" s="75"/>
      <c r="D9" s="75"/>
      <c r="E9" s="76" t="s">
        <v>0</v>
      </c>
      <c r="F9" s="21" t="s">
        <v>143</v>
      </c>
      <c r="G9" s="21" t="s">
        <v>144</v>
      </c>
      <c r="H9" s="21" t="s">
        <v>145</v>
      </c>
      <c r="I9" s="21" t="s">
        <v>146</v>
      </c>
      <c r="J9" s="21" t="s">
        <v>147</v>
      </c>
      <c r="K9" s="75"/>
      <c r="L9" s="74"/>
    </row>
    <row r="10" spans="1:15" ht="15.75" customHeight="1" x14ac:dyDescent="0.2">
      <c r="A10" s="77"/>
      <c r="B10" s="78" t="s">
        <v>136</v>
      </c>
      <c r="C10" s="79"/>
      <c r="D10" s="79"/>
      <c r="E10" s="79"/>
      <c r="F10" s="79"/>
      <c r="G10" s="79"/>
      <c r="H10" s="79"/>
      <c r="I10" s="79"/>
      <c r="J10" s="79"/>
      <c r="K10" s="80"/>
      <c r="L10" s="81"/>
    </row>
    <row r="11" spans="1:15" ht="75" x14ac:dyDescent="0.2">
      <c r="A11" s="82" t="s">
        <v>51</v>
      </c>
      <c r="B11" s="83" t="s">
        <v>243</v>
      </c>
      <c r="C11" s="13"/>
      <c r="D11" s="13"/>
      <c r="E11" s="13"/>
      <c r="F11" s="24"/>
      <c r="G11" s="24"/>
      <c r="H11" s="13"/>
      <c r="I11" s="13"/>
      <c r="J11" s="13"/>
      <c r="K11" s="13"/>
      <c r="L11" s="84"/>
    </row>
    <row r="12" spans="1:15" ht="15" customHeight="1" x14ac:dyDescent="0.2">
      <c r="A12" s="85" t="s">
        <v>12</v>
      </c>
      <c r="B12" s="86" t="s">
        <v>226</v>
      </c>
      <c r="C12" s="13" t="s">
        <v>2</v>
      </c>
      <c r="D12" s="87" t="s">
        <v>38</v>
      </c>
      <c r="E12" s="24">
        <f t="shared" ref="E12:E21" si="0">SUM(F12:J12)</f>
        <v>14158</v>
      </c>
      <c r="F12" s="24">
        <f t="shared" ref="F12:J12" si="1">SUM(F13:F16)</f>
        <v>0</v>
      </c>
      <c r="G12" s="24">
        <f t="shared" si="1"/>
        <v>0</v>
      </c>
      <c r="H12" s="24">
        <f t="shared" si="1"/>
        <v>14158</v>
      </c>
      <c r="I12" s="24">
        <f t="shared" si="1"/>
        <v>0</v>
      </c>
      <c r="J12" s="24">
        <f t="shared" si="1"/>
        <v>0</v>
      </c>
      <c r="K12" s="88"/>
      <c r="L12" s="89"/>
    </row>
    <row r="13" spans="1:15" ht="30" x14ac:dyDescent="0.2">
      <c r="A13" s="85"/>
      <c r="B13" s="90"/>
      <c r="C13" s="13" t="s">
        <v>1</v>
      </c>
      <c r="D13" s="87"/>
      <c r="E13" s="24">
        <f t="shared" si="0"/>
        <v>0</v>
      </c>
      <c r="F13" s="24">
        <v>0</v>
      </c>
      <c r="G13" s="24">
        <v>0</v>
      </c>
      <c r="H13" s="24">
        <v>0</v>
      </c>
      <c r="I13" s="24">
        <v>0</v>
      </c>
      <c r="J13" s="24">
        <v>0</v>
      </c>
      <c r="K13" s="88"/>
      <c r="L13" s="89"/>
    </row>
    <row r="14" spans="1:15" ht="30" x14ac:dyDescent="0.2">
      <c r="A14" s="85"/>
      <c r="B14" s="90"/>
      <c r="C14" s="13" t="s">
        <v>7</v>
      </c>
      <c r="D14" s="87"/>
      <c r="E14" s="24">
        <f t="shared" si="0"/>
        <v>13450</v>
      </c>
      <c r="F14" s="24">
        <v>0</v>
      </c>
      <c r="G14" s="24">
        <v>0</v>
      </c>
      <c r="H14" s="24">
        <v>13450</v>
      </c>
      <c r="I14" s="24">
        <v>0</v>
      </c>
      <c r="J14" s="24">
        <v>0</v>
      </c>
      <c r="K14" s="88"/>
      <c r="L14" s="89"/>
    </row>
    <row r="15" spans="1:15" ht="45" x14ac:dyDescent="0.2">
      <c r="A15" s="85"/>
      <c r="B15" s="90"/>
      <c r="C15" s="13" t="s">
        <v>16</v>
      </c>
      <c r="D15" s="87"/>
      <c r="E15" s="24">
        <f t="shared" si="0"/>
        <v>708</v>
      </c>
      <c r="F15" s="24">
        <v>0</v>
      </c>
      <c r="G15" s="24">
        <v>0</v>
      </c>
      <c r="H15" s="24">
        <v>708</v>
      </c>
      <c r="I15" s="24">
        <v>0</v>
      </c>
      <c r="J15" s="24">
        <v>0</v>
      </c>
      <c r="K15" s="88"/>
      <c r="L15" s="89"/>
    </row>
    <row r="16" spans="1:15" ht="30" x14ac:dyDescent="0.2">
      <c r="A16" s="85"/>
      <c r="B16" s="91"/>
      <c r="C16" s="13" t="s">
        <v>26</v>
      </c>
      <c r="D16" s="87"/>
      <c r="E16" s="24">
        <f t="shared" si="0"/>
        <v>0</v>
      </c>
      <c r="F16" s="24">
        <v>0</v>
      </c>
      <c r="G16" s="24">
        <v>0</v>
      </c>
      <c r="H16" s="24">
        <v>0</v>
      </c>
      <c r="I16" s="24">
        <v>0</v>
      </c>
      <c r="J16" s="24">
        <v>0</v>
      </c>
      <c r="K16" s="88"/>
      <c r="L16" s="89"/>
    </row>
    <row r="17" spans="1:12" ht="15" customHeight="1" x14ac:dyDescent="0.2">
      <c r="A17" s="85" t="s">
        <v>175</v>
      </c>
      <c r="B17" s="86" t="s">
        <v>244</v>
      </c>
      <c r="C17" s="13" t="s">
        <v>2</v>
      </c>
      <c r="D17" s="87"/>
      <c r="E17" s="24">
        <f t="shared" si="0"/>
        <v>8292.5</v>
      </c>
      <c r="F17" s="24">
        <f t="shared" ref="F17:J17" si="2">SUM(F18:F21)</f>
        <v>7081</v>
      </c>
      <c r="G17" s="24">
        <f t="shared" si="2"/>
        <v>1211.5</v>
      </c>
      <c r="H17" s="24">
        <f t="shared" si="2"/>
        <v>0</v>
      </c>
      <c r="I17" s="24">
        <f t="shared" si="2"/>
        <v>0</v>
      </c>
      <c r="J17" s="24">
        <f t="shared" si="2"/>
        <v>0</v>
      </c>
      <c r="K17" s="88"/>
      <c r="L17" s="89"/>
    </row>
    <row r="18" spans="1:12" ht="30" x14ac:dyDescent="0.2">
      <c r="A18" s="85"/>
      <c r="B18" s="90"/>
      <c r="C18" s="13" t="s">
        <v>1</v>
      </c>
      <c r="D18" s="87"/>
      <c r="E18" s="24">
        <f t="shared" si="0"/>
        <v>0</v>
      </c>
      <c r="F18" s="24">
        <v>0</v>
      </c>
      <c r="G18" s="24">
        <v>0</v>
      </c>
      <c r="H18" s="24">
        <v>0</v>
      </c>
      <c r="I18" s="24">
        <v>0</v>
      </c>
      <c r="J18" s="24">
        <v>0</v>
      </c>
      <c r="K18" s="88"/>
      <c r="L18" s="89"/>
    </row>
    <row r="19" spans="1:12" ht="30" x14ac:dyDescent="0.2">
      <c r="A19" s="85"/>
      <c r="B19" s="90"/>
      <c r="C19" s="13" t="s">
        <v>7</v>
      </c>
      <c r="D19" s="87"/>
      <c r="E19" s="24">
        <f t="shared" si="0"/>
        <v>0</v>
      </c>
      <c r="F19" s="24">
        <v>0</v>
      </c>
      <c r="G19" s="24">
        <v>0</v>
      </c>
      <c r="H19" s="24">
        <v>0</v>
      </c>
      <c r="I19" s="24">
        <v>0</v>
      </c>
      <c r="J19" s="24">
        <v>0</v>
      </c>
      <c r="K19" s="88"/>
      <c r="L19" s="89"/>
    </row>
    <row r="20" spans="1:12" ht="45" x14ac:dyDescent="0.2">
      <c r="A20" s="85"/>
      <c r="B20" s="90"/>
      <c r="C20" s="13" t="s">
        <v>16</v>
      </c>
      <c r="D20" s="87"/>
      <c r="E20" s="24">
        <f t="shared" si="0"/>
        <v>8292.5</v>
      </c>
      <c r="F20" s="24">
        <v>7081</v>
      </c>
      <c r="G20" s="24">
        <v>1211.5</v>
      </c>
      <c r="H20" s="24">
        <v>0</v>
      </c>
      <c r="I20" s="24">
        <v>0</v>
      </c>
      <c r="J20" s="24">
        <v>0</v>
      </c>
      <c r="K20" s="88"/>
      <c r="L20" s="89"/>
    </row>
    <row r="21" spans="1:12" ht="30" x14ac:dyDescent="0.2">
      <c r="A21" s="85"/>
      <c r="B21" s="91"/>
      <c r="C21" s="13" t="s">
        <v>26</v>
      </c>
      <c r="D21" s="87"/>
      <c r="E21" s="24">
        <f t="shared" si="0"/>
        <v>0</v>
      </c>
      <c r="F21" s="24">
        <v>0</v>
      </c>
      <c r="G21" s="24">
        <v>0</v>
      </c>
      <c r="H21" s="24">
        <v>0</v>
      </c>
      <c r="I21" s="24">
        <v>0</v>
      </c>
      <c r="J21" s="24">
        <v>0</v>
      </c>
      <c r="K21" s="88"/>
      <c r="L21" s="89"/>
    </row>
    <row r="22" spans="1:12" ht="15" customHeight="1" x14ac:dyDescent="0.2">
      <c r="A22" s="85" t="s">
        <v>172</v>
      </c>
      <c r="B22" s="86" t="s">
        <v>228</v>
      </c>
      <c r="C22" s="13" t="s">
        <v>2</v>
      </c>
      <c r="D22" s="87"/>
      <c r="E22" s="24">
        <f t="shared" ref="E22:E26" si="3">SUM(F22:J22)</f>
        <v>0</v>
      </c>
      <c r="F22" s="24">
        <f t="shared" ref="F22:J22" si="4">SUM(F23:F26)</f>
        <v>0</v>
      </c>
      <c r="G22" s="24">
        <f t="shared" si="4"/>
        <v>0</v>
      </c>
      <c r="H22" s="24">
        <f t="shared" si="4"/>
        <v>0</v>
      </c>
      <c r="I22" s="24">
        <f t="shared" si="4"/>
        <v>0</v>
      </c>
      <c r="J22" s="24">
        <f t="shared" si="4"/>
        <v>0</v>
      </c>
      <c r="K22" s="88"/>
      <c r="L22" s="89"/>
    </row>
    <row r="23" spans="1:12" ht="30" x14ac:dyDescent="0.2">
      <c r="A23" s="85"/>
      <c r="B23" s="90"/>
      <c r="C23" s="13" t="s">
        <v>1</v>
      </c>
      <c r="D23" s="87"/>
      <c r="E23" s="24">
        <f t="shared" si="3"/>
        <v>0</v>
      </c>
      <c r="F23" s="24">
        <v>0</v>
      </c>
      <c r="G23" s="24">
        <v>0</v>
      </c>
      <c r="H23" s="24">
        <v>0</v>
      </c>
      <c r="I23" s="24">
        <v>0</v>
      </c>
      <c r="J23" s="24">
        <v>0</v>
      </c>
      <c r="K23" s="88"/>
      <c r="L23" s="89"/>
    </row>
    <row r="24" spans="1:12" ht="30" x14ac:dyDescent="0.2">
      <c r="A24" s="85"/>
      <c r="B24" s="90"/>
      <c r="C24" s="13" t="s">
        <v>7</v>
      </c>
      <c r="D24" s="87"/>
      <c r="E24" s="24">
        <f t="shared" si="3"/>
        <v>0</v>
      </c>
      <c r="F24" s="24">
        <v>0</v>
      </c>
      <c r="G24" s="24">
        <v>0</v>
      </c>
      <c r="H24" s="24">
        <v>0</v>
      </c>
      <c r="I24" s="24">
        <v>0</v>
      </c>
      <c r="J24" s="24">
        <v>0</v>
      </c>
      <c r="K24" s="88"/>
      <c r="L24" s="89"/>
    </row>
    <row r="25" spans="1:12" ht="45" x14ac:dyDescent="0.2">
      <c r="A25" s="85"/>
      <c r="B25" s="90"/>
      <c r="C25" s="13" t="s">
        <v>16</v>
      </c>
      <c r="D25" s="87"/>
      <c r="E25" s="24">
        <f t="shared" si="3"/>
        <v>0</v>
      </c>
      <c r="F25" s="24">
        <v>0</v>
      </c>
      <c r="G25" s="24">
        <v>0</v>
      </c>
      <c r="H25" s="24">
        <v>0</v>
      </c>
      <c r="I25" s="24">
        <v>0</v>
      </c>
      <c r="J25" s="24">
        <v>0</v>
      </c>
      <c r="K25" s="88"/>
      <c r="L25" s="89"/>
    </row>
    <row r="26" spans="1:12" ht="30" x14ac:dyDescent="0.2">
      <c r="A26" s="85"/>
      <c r="B26" s="91"/>
      <c r="C26" s="13" t="s">
        <v>26</v>
      </c>
      <c r="D26" s="87"/>
      <c r="E26" s="24">
        <f t="shared" si="3"/>
        <v>0</v>
      </c>
      <c r="F26" s="24">
        <v>0</v>
      </c>
      <c r="G26" s="24">
        <v>0</v>
      </c>
      <c r="H26" s="24">
        <v>0</v>
      </c>
      <c r="I26" s="24">
        <v>0</v>
      </c>
      <c r="J26" s="24">
        <v>0</v>
      </c>
      <c r="K26" s="88"/>
      <c r="L26" s="89"/>
    </row>
    <row r="27" spans="1:12" ht="15" customHeight="1" x14ac:dyDescent="0.2">
      <c r="A27" s="85" t="s">
        <v>174</v>
      </c>
      <c r="B27" s="86" t="s">
        <v>229</v>
      </c>
      <c r="C27" s="13" t="s">
        <v>2</v>
      </c>
      <c r="D27" s="87"/>
      <c r="E27" s="24">
        <f t="shared" ref="E27:E36" si="5">SUM(F27:J27)</f>
        <v>0</v>
      </c>
      <c r="F27" s="24">
        <f t="shared" ref="F27:J27" si="6">SUM(F28:F31)</f>
        <v>0</v>
      </c>
      <c r="G27" s="24">
        <f t="shared" si="6"/>
        <v>0</v>
      </c>
      <c r="H27" s="24">
        <f t="shared" si="6"/>
        <v>0</v>
      </c>
      <c r="I27" s="24">
        <f t="shared" si="6"/>
        <v>0</v>
      </c>
      <c r="J27" s="24">
        <f t="shared" si="6"/>
        <v>0</v>
      </c>
      <c r="K27" s="88"/>
      <c r="L27" s="89"/>
    </row>
    <row r="28" spans="1:12" ht="30" x14ac:dyDescent="0.2">
      <c r="A28" s="85"/>
      <c r="B28" s="90"/>
      <c r="C28" s="13" t="s">
        <v>1</v>
      </c>
      <c r="D28" s="87"/>
      <c r="E28" s="24">
        <f t="shared" si="5"/>
        <v>0</v>
      </c>
      <c r="F28" s="24">
        <v>0</v>
      </c>
      <c r="G28" s="24">
        <v>0</v>
      </c>
      <c r="H28" s="24">
        <v>0</v>
      </c>
      <c r="I28" s="24">
        <v>0</v>
      </c>
      <c r="J28" s="24">
        <v>0</v>
      </c>
      <c r="K28" s="88"/>
      <c r="L28" s="89"/>
    </row>
    <row r="29" spans="1:12" ht="30" x14ac:dyDescent="0.2">
      <c r="A29" s="85"/>
      <c r="B29" s="90"/>
      <c r="C29" s="13" t="s">
        <v>7</v>
      </c>
      <c r="D29" s="87"/>
      <c r="E29" s="24">
        <f t="shared" si="5"/>
        <v>0</v>
      </c>
      <c r="F29" s="24">
        <v>0</v>
      </c>
      <c r="G29" s="24">
        <v>0</v>
      </c>
      <c r="H29" s="24">
        <v>0</v>
      </c>
      <c r="I29" s="24">
        <v>0</v>
      </c>
      <c r="J29" s="24">
        <v>0</v>
      </c>
      <c r="K29" s="88"/>
      <c r="L29" s="89"/>
    </row>
    <row r="30" spans="1:12" ht="45" x14ac:dyDescent="0.2">
      <c r="A30" s="85"/>
      <c r="B30" s="90"/>
      <c r="C30" s="13" t="s">
        <v>16</v>
      </c>
      <c r="D30" s="87"/>
      <c r="E30" s="24">
        <f t="shared" si="5"/>
        <v>0</v>
      </c>
      <c r="F30" s="24">
        <v>0</v>
      </c>
      <c r="G30" s="24">
        <v>0</v>
      </c>
      <c r="H30" s="24">
        <v>0</v>
      </c>
      <c r="I30" s="24">
        <v>0</v>
      </c>
      <c r="J30" s="24">
        <v>0</v>
      </c>
      <c r="K30" s="88"/>
      <c r="L30" s="89"/>
    </row>
    <row r="31" spans="1:12" ht="30" x14ac:dyDescent="0.2">
      <c r="A31" s="85"/>
      <c r="B31" s="91"/>
      <c r="C31" s="13" t="s">
        <v>26</v>
      </c>
      <c r="D31" s="87"/>
      <c r="E31" s="24">
        <f t="shared" si="5"/>
        <v>0</v>
      </c>
      <c r="F31" s="24">
        <v>0</v>
      </c>
      <c r="G31" s="24">
        <v>0</v>
      </c>
      <c r="H31" s="24">
        <v>0</v>
      </c>
      <c r="I31" s="24">
        <v>0</v>
      </c>
      <c r="J31" s="24">
        <v>0</v>
      </c>
      <c r="K31" s="88"/>
      <c r="L31" s="89"/>
    </row>
    <row r="32" spans="1:12" ht="15" customHeight="1" x14ac:dyDescent="0.2">
      <c r="A32" s="85" t="s">
        <v>184</v>
      </c>
      <c r="B32" s="86" t="s">
        <v>307</v>
      </c>
      <c r="C32" s="13" t="s">
        <v>2</v>
      </c>
      <c r="D32" s="87"/>
      <c r="E32" s="24">
        <f t="shared" si="5"/>
        <v>0</v>
      </c>
      <c r="F32" s="24">
        <f t="shared" ref="F32:J32" si="7">SUM(F33:F36)</f>
        <v>0</v>
      </c>
      <c r="G32" s="24">
        <f t="shared" si="7"/>
        <v>0</v>
      </c>
      <c r="H32" s="24">
        <f t="shared" si="7"/>
        <v>0</v>
      </c>
      <c r="I32" s="24">
        <f t="shared" si="7"/>
        <v>0</v>
      </c>
      <c r="J32" s="24">
        <f t="shared" si="7"/>
        <v>0</v>
      </c>
      <c r="K32" s="88"/>
      <c r="L32" s="89"/>
    </row>
    <row r="33" spans="1:12" ht="30" x14ac:dyDescent="0.2">
      <c r="A33" s="85"/>
      <c r="B33" s="90"/>
      <c r="C33" s="13" t="s">
        <v>1</v>
      </c>
      <c r="D33" s="87"/>
      <c r="E33" s="24">
        <f t="shared" si="5"/>
        <v>0</v>
      </c>
      <c r="F33" s="24">
        <v>0</v>
      </c>
      <c r="G33" s="24">
        <v>0</v>
      </c>
      <c r="H33" s="24">
        <v>0</v>
      </c>
      <c r="I33" s="24">
        <v>0</v>
      </c>
      <c r="J33" s="24">
        <v>0</v>
      </c>
      <c r="K33" s="88"/>
      <c r="L33" s="89"/>
    </row>
    <row r="34" spans="1:12" ht="30" x14ac:dyDescent="0.2">
      <c r="A34" s="85"/>
      <c r="B34" s="90"/>
      <c r="C34" s="13" t="s">
        <v>7</v>
      </c>
      <c r="D34" s="87"/>
      <c r="E34" s="24">
        <f t="shared" si="5"/>
        <v>0</v>
      </c>
      <c r="F34" s="24">
        <v>0</v>
      </c>
      <c r="G34" s="24">
        <v>0</v>
      </c>
      <c r="H34" s="24">
        <v>0</v>
      </c>
      <c r="I34" s="24">
        <v>0</v>
      </c>
      <c r="J34" s="24">
        <v>0</v>
      </c>
      <c r="K34" s="88"/>
      <c r="L34" s="89"/>
    </row>
    <row r="35" spans="1:12" ht="45" x14ac:dyDescent="0.2">
      <c r="A35" s="85"/>
      <c r="B35" s="90"/>
      <c r="C35" s="13" t="s">
        <v>16</v>
      </c>
      <c r="D35" s="87"/>
      <c r="E35" s="24">
        <f t="shared" si="5"/>
        <v>0</v>
      </c>
      <c r="F35" s="24">
        <v>0</v>
      </c>
      <c r="G35" s="24">
        <v>0</v>
      </c>
      <c r="H35" s="24">
        <v>0</v>
      </c>
      <c r="I35" s="24">
        <v>0</v>
      </c>
      <c r="J35" s="24">
        <v>0</v>
      </c>
      <c r="K35" s="88"/>
      <c r="L35" s="89"/>
    </row>
    <row r="36" spans="1:12" ht="30" x14ac:dyDescent="0.2">
      <c r="A36" s="85"/>
      <c r="B36" s="91"/>
      <c r="C36" s="13" t="s">
        <v>26</v>
      </c>
      <c r="D36" s="87"/>
      <c r="E36" s="24">
        <f t="shared" si="5"/>
        <v>0</v>
      </c>
      <c r="F36" s="24">
        <v>0</v>
      </c>
      <c r="G36" s="24">
        <v>0</v>
      </c>
      <c r="H36" s="24">
        <v>0</v>
      </c>
      <c r="I36" s="24">
        <v>0</v>
      </c>
      <c r="J36" s="24">
        <v>0</v>
      </c>
      <c r="K36" s="88"/>
      <c r="L36" s="89"/>
    </row>
    <row r="37" spans="1:12" ht="15" customHeight="1" x14ac:dyDescent="0.2">
      <c r="A37" s="85" t="s">
        <v>185</v>
      </c>
      <c r="B37" s="86" t="s">
        <v>291</v>
      </c>
      <c r="C37" s="13" t="s">
        <v>2</v>
      </c>
      <c r="D37" s="87"/>
      <c r="E37" s="24">
        <f t="shared" ref="E37:E41" si="8">SUM(F37:J37)</f>
        <v>1450</v>
      </c>
      <c r="F37" s="24">
        <f t="shared" ref="F37:J37" si="9">SUM(F38:F41)</f>
        <v>653</v>
      </c>
      <c r="G37" s="24">
        <f t="shared" si="9"/>
        <v>797</v>
      </c>
      <c r="H37" s="24">
        <f t="shared" si="9"/>
        <v>0</v>
      </c>
      <c r="I37" s="24">
        <f t="shared" si="9"/>
        <v>0</v>
      </c>
      <c r="J37" s="24">
        <f t="shared" si="9"/>
        <v>0</v>
      </c>
      <c r="K37" s="88"/>
      <c r="L37" s="89"/>
    </row>
    <row r="38" spans="1:12" ht="30" x14ac:dyDescent="0.2">
      <c r="A38" s="85"/>
      <c r="B38" s="90"/>
      <c r="C38" s="13" t="s">
        <v>1</v>
      </c>
      <c r="D38" s="87"/>
      <c r="E38" s="24">
        <f t="shared" si="8"/>
        <v>0</v>
      </c>
      <c r="F38" s="24">
        <v>0</v>
      </c>
      <c r="G38" s="24">
        <v>0</v>
      </c>
      <c r="H38" s="24">
        <v>0</v>
      </c>
      <c r="I38" s="24">
        <v>0</v>
      </c>
      <c r="J38" s="24">
        <v>0</v>
      </c>
      <c r="K38" s="88"/>
      <c r="L38" s="89"/>
    </row>
    <row r="39" spans="1:12" ht="30" x14ac:dyDescent="0.2">
      <c r="A39" s="85"/>
      <c r="B39" s="90"/>
      <c r="C39" s="13" t="s">
        <v>7</v>
      </c>
      <c r="D39" s="87"/>
      <c r="E39" s="24">
        <f t="shared" si="8"/>
        <v>0</v>
      </c>
      <c r="F39" s="24">
        <v>0</v>
      </c>
      <c r="G39" s="24">
        <v>0</v>
      </c>
      <c r="H39" s="24">
        <v>0</v>
      </c>
      <c r="I39" s="24">
        <v>0</v>
      </c>
      <c r="J39" s="24">
        <v>0</v>
      </c>
      <c r="K39" s="88"/>
      <c r="L39" s="89"/>
    </row>
    <row r="40" spans="1:12" ht="45" x14ac:dyDescent="0.2">
      <c r="A40" s="85"/>
      <c r="B40" s="90"/>
      <c r="C40" s="13" t="s">
        <v>16</v>
      </c>
      <c r="D40" s="87"/>
      <c r="E40" s="24">
        <f t="shared" si="8"/>
        <v>1450</v>
      </c>
      <c r="F40" s="24">
        <v>653</v>
      </c>
      <c r="G40" s="24">
        <v>797</v>
      </c>
      <c r="H40" s="24">
        <v>0</v>
      </c>
      <c r="I40" s="24">
        <v>0</v>
      </c>
      <c r="J40" s="24">
        <v>0</v>
      </c>
      <c r="K40" s="88"/>
      <c r="L40" s="89"/>
    </row>
    <row r="41" spans="1:12" ht="30" x14ac:dyDescent="0.2">
      <c r="A41" s="85"/>
      <c r="B41" s="91"/>
      <c r="C41" s="13" t="s">
        <v>26</v>
      </c>
      <c r="D41" s="87"/>
      <c r="E41" s="24">
        <f t="shared" si="8"/>
        <v>0</v>
      </c>
      <c r="F41" s="24">
        <v>0</v>
      </c>
      <c r="G41" s="24">
        <v>0</v>
      </c>
      <c r="H41" s="24">
        <v>0</v>
      </c>
      <c r="I41" s="24">
        <v>0</v>
      </c>
      <c r="J41" s="24">
        <v>0</v>
      </c>
      <c r="K41" s="88"/>
      <c r="L41" s="89"/>
    </row>
    <row r="42" spans="1:12" ht="15" customHeight="1" x14ac:dyDescent="0.2">
      <c r="A42" s="85" t="s">
        <v>187</v>
      </c>
      <c r="B42" s="86" t="s">
        <v>288</v>
      </c>
      <c r="C42" s="13" t="s">
        <v>2</v>
      </c>
      <c r="D42" s="87"/>
      <c r="E42" s="24">
        <f t="shared" ref="E42:E51" si="10">SUM(F42:J42)</f>
        <v>12000</v>
      </c>
      <c r="F42" s="24">
        <f t="shared" ref="F42:J42" si="11">SUM(F43:F46)</f>
        <v>0</v>
      </c>
      <c r="G42" s="24">
        <f t="shared" si="11"/>
        <v>12000</v>
      </c>
      <c r="H42" s="24">
        <f t="shared" si="11"/>
        <v>0</v>
      </c>
      <c r="I42" s="24">
        <f t="shared" si="11"/>
        <v>0</v>
      </c>
      <c r="J42" s="24">
        <f t="shared" si="11"/>
        <v>0</v>
      </c>
      <c r="K42" s="88"/>
      <c r="L42" s="89"/>
    </row>
    <row r="43" spans="1:12" ht="30" x14ac:dyDescent="0.2">
      <c r="A43" s="85"/>
      <c r="B43" s="90"/>
      <c r="C43" s="13" t="s">
        <v>1</v>
      </c>
      <c r="D43" s="87"/>
      <c r="E43" s="24">
        <f t="shared" si="10"/>
        <v>0</v>
      </c>
      <c r="F43" s="24">
        <v>0</v>
      </c>
      <c r="G43" s="24">
        <v>0</v>
      </c>
      <c r="H43" s="24">
        <v>0</v>
      </c>
      <c r="I43" s="24">
        <v>0</v>
      </c>
      <c r="J43" s="24">
        <v>0</v>
      </c>
      <c r="K43" s="88"/>
      <c r="L43" s="89"/>
    </row>
    <row r="44" spans="1:12" ht="30" x14ac:dyDescent="0.2">
      <c r="A44" s="85"/>
      <c r="B44" s="90"/>
      <c r="C44" s="13" t="s">
        <v>7</v>
      </c>
      <c r="D44" s="87"/>
      <c r="E44" s="24">
        <f t="shared" si="10"/>
        <v>0</v>
      </c>
      <c r="F44" s="24">
        <v>0</v>
      </c>
      <c r="G44" s="24">
        <v>0</v>
      </c>
      <c r="H44" s="24">
        <v>0</v>
      </c>
      <c r="I44" s="24">
        <v>0</v>
      </c>
      <c r="J44" s="24">
        <v>0</v>
      </c>
      <c r="K44" s="88"/>
      <c r="L44" s="89"/>
    </row>
    <row r="45" spans="1:12" ht="45" x14ac:dyDescent="0.2">
      <c r="A45" s="85"/>
      <c r="B45" s="90"/>
      <c r="C45" s="13" t="s">
        <v>16</v>
      </c>
      <c r="D45" s="87"/>
      <c r="E45" s="24">
        <f t="shared" si="10"/>
        <v>12000</v>
      </c>
      <c r="F45" s="24">
        <v>0</v>
      </c>
      <c r="G45" s="24">
        <v>12000</v>
      </c>
      <c r="H45" s="24">
        <v>0</v>
      </c>
      <c r="I45" s="24">
        <v>0</v>
      </c>
      <c r="J45" s="24">
        <v>0</v>
      </c>
      <c r="K45" s="88"/>
      <c r="L45" s="89"/>
    </row>
    <row r="46" spans="1:12" ht="30" x14ac:dyDescent="0.2">
      <c r="A46" s="85"/>
      <c r="B46" s="91"/>
      <c r="C46" s="13" t="s">
        <v>26</v>
      </c>
      <c r="D46" s="87"/>
      <c r="E46" s="24">
        <f t="shared" si="10"/>
        <v>0</v>
      </c>
      <c r="F46" s="24">
        <v>0</v>
      </c>
      <c r="G46" s="24">
        <v>0</v>
      </c>
      <c r="H46" s="24">
        <v>0</v>
      </c>
      <c r="I46" s="24">
        <v>0</v>
      </c>
      <c r="J46" s="24">
        <v>0</v>
      </c>
      <c r="K46" s="88"/>
      <c r="L46" s="89"/>
    </row>
    <row r="47" spans="1:12" ht="15" customHeight="1" x14ac:dyDescent="0.2">
      <c r="A47" s="85" t="s">
        <v>189</v>
      </c>
      <c r="B47" s="86" t="s">
        <v>313</v>
      </c>
      <c r="C47" s="13" t="s">
        <v>2</v>
      </c>
      <c r="D47" s="87"/>
      <c r="E47" s="24">
        <f t="shared" si="10"/>
        <v>0</v>
      </c>
      <c r="F47" s="24">
        <f t="shared" ref="F47:J47" si="12">SUM(F48:F51)</f>
        <v>0</v>
      </c>
      <c r="G47" s="24">
        <f t="shared" si="12"/>
        <v>0</v>
      </c>
      <c r="H47" s="24">
        <f t="shared" si="12"/>
        <v>0</v>
      </c>
      <c r="I47" s="24">
        <f t="shared" si="12"/>
        <v>0</v>
      </c>
      <c r="J47" s="24">
        <f t="shared" si="12"/>
        <v>0</v>
      </c>
      <c r="K47" s="88"/>
      <c r="L47" s="89"/>
    </row>
    <row r="48" spans="1:12" ht="30" x14ac:dyDescent="0.2">
      <c r="A48" s="85"/>
      <c r="B48" s="90"/>
      <c r="C48" s="13" t="s">
        <v>1</v>
      </c>
      <c r="D48" s="87"/>
      <c r="E48" s="24">
        <f t="shared" si="10"/>
        <v>0</v>
      </c>
      <c r="F48" s="24">
        <v>0</v>
      </c>
      <c r="G48" s="24">
        <v>0</v>
      </c>
      <c r="H48" s="24">
        <v>0</v>
      </c>
      <c r="I48" s="24">
        <v>0</v>
      </c>
      <c r="J48" s="24">
        <v>0</v>
      </c>
      <c r="K48" s="88"/>
      <c r="L48" s="89"/>
    </row>
    <row r="49" spans="1:12" ht="30" x14ac:dyDescent="0.2">
      <c r="A49" s="85"/>
      <c r="B49" s="90"/>
      <c r="C49" s="13" t="s">
        <v>7</v>
      </c>
      <c r="D49" s="87"/>
      <c r="E49" s="24">
        <f t="shared" si="10"/>
        <v>0</v>
      </c>
      <c r="F49" s="24">
        <v>0</v>
      </c>
      <c r="G49" s="24">
        <v>0</v>
      </c>
      <c r="H49" s="24">
        <v>0</v>
      </c>
      <c r="I49" s="24">
        <v>0</v>
      </c>
      <c r="J49" s="24">
        <v>0</v>
      </c>
      <c r="K49" s="88"/>
      <c r="L49" s="89"/>
    </row>
    <row r="50" spans="1:12" ht="45" x14ac:dyDescent="0.2">
      <c r="A50" s="85"/>
      <c r="B50" s="90"/>
      <c r="C50" s="13" t="s">
        <v>16</v>
      </c>
      <c r="D50" s="87"/>
      <c r="E50" s="24">
        <f t="shared" si="10"/>
        <v>0</v>
      </c>
      <c r="F50" s="24">
        <v>0</v>
      </c>
      <c r="G50" s="24">
        <v>0</v>
      </c>
      <c r="H50" s="24">
        <v>0</v>
      </c>
      <c r="I50" s="24">
        <v>0</v>
      </c>
      <c r="J50" s="24">
        <v>0</v>
      </c>
      <c r="K50" s="88"/>
      <c r="L50" s="89"/>
    </row>
    <row r="51" spans="1:12" ht="30" x14ac:dyDescent="0.2">
      <c r="A51" s="85"/>
      <c r="B51" s="91"/>
      <c r="C51" s="13" t="s">
        <v>26</v>
      </c>
      <c r="D51" s="87"/>
      <c r="E51" s="24">
        <f t="shared" si="10"/>
        <v>0</v>
      </c>
      <c r="F51" s="24">
        <v>0</v>
      </c>
      <c r="G51" s="24">
        <v>0</v>
      </c>
      <c r="H51" s="24">
        <v>0</v>
      </c>
      <c r="I51" s="24">
        <v>0</v>
      </c>
      <c r="J51" s="24">
        <v>0</v>
      </c>
      <c r="K51" s="88"/>
      <c r="L51" s="89"/>
    </row>
    <row r="52" spans="1:12" ht="15" customHeight="1" x14ac:dyDescent="0.2">
      <c r="A52" s="85" t="s">
        <v>190</v>
      </c>
      <c r="B52" s="86" t="s">
        <v>294</v>
      </c>
      <c r="C52" s="13" t="s">
        <v>2</v>
      </c>
      <c r="D52" s="87"/>
      <c r="E52" s="24">
        <f t="shared" ref="E52:E56" si="13">SUM(F52:J52)</f>
        <v>0</v>
      </c>
      <c r="F52" s="24">
        <f t="shared" ref="F52:J52" si="14">SUM(F53:F56)</f>
        <v>0</v>
      </c>
      <c r="G52" s="24">
        <f t="shared" si="14"/>
        <v>0</v>
      </c>
      <c r="H52" s="24">
        <f t="shared" si="14"/>
        <v>0</v>
      </c>
      <c r="I52" s="24">
        <f t="shared" si="14"/>
        <v>0</v>
      </c>
      <c r="J52" s="24">
        <f t="shared" si="14"/>
        <v>0</v>
      </c>
      <c r="K52" s="88"/>
      <c r="L52" s="89"/>
    </row>
    <row r="53" spans="1:12" ht="30" x14ac:dyDescent="0.2">
      <c r="A53" s="85"/>
      <c r="B53" s="90"/>
      <c r="C53" s="13" t="s">
        <v>1</v>
      </c>
      <c r="D53" s="87"/>
      <c r="E53" s="24">
        <f t="shared" si="13"/>
        <v>0</v>
      </c>
      <c r="F53" s="24">
        <v>0</v>
      </c>
      <c r="G53" s="24">
        <v>0</v>
      </c>
      <c r="H53" s="24">
        <v>0</v>
      </c>
      <c r="I53" s="24">
        <v>0</v>
      </c>
      <c r="J53" s="24">
        <v>0</v>
      </c>
      <c r="K53" s="88"/>
      <c r="L53" s="89"/>
    </row>
    <row r="54" spans="1:12" ht="30" x14ac:dyDescent="0.2">
      <c r="A54" s="85"/>
      <c r="B54" s="90"/>
      <c r="C54" s="13" t="s">
        <v>7</v>
      </c>
      <c r="D54" s="87"/>
      <c r="E54" s="24">
        <f t="shared" si="13"/>
        <v>0</v>
      </c>
      <c r="F54" s="24">
        <v>0</v>
      </c>
      <c r="G54" s="24">
        <v>0</v>
      </c>
      <c r="H54" s="24">
        <v>0</v>
      </c>
      <c r="I54" s="24">
        <v>0</v>
      </c>
      <c r="J54" s="24">
        <v>0</v>
      </c>
      <c r="K54" s="88"/>
      <c r="L54" s="89"/>
    </row>
    <row r="55" spans="1:12" ht="45" x14ac:dyDescent="0.2">
      <c r="A55" s="85"/>
      <c r="B55" s="90"/>
      <c r="C55" s="13" t="s">
        <v>16</v>
      </c>
      <c r="D55" s="87"/>
      <c r="E55" s="24">
        <f t="shared" si="13"/>
        <v>0</v>
      </c>
      <c r="F55" s="24">
        <v>0</v>
      </c>
      <c r="G55" s="24">
        <v>0</v>
      </c>
      <c r="H55" s="24">
        <v>0</v>
      </c>
      <c r="I55" s="24">
        <v>0</v>
      </c>
      <c r="J55" s="24">
        <v>0</v>
      </c>
      <c r="K55" s="88"/>
      <c r="L55" s="89"/>
    </row>
    <row r="56" spans="1:12" ht="30" x14ac:dyDescent="0.2">
      <c r="A56" s="85"/>
      <c r="B56" s="91"/>
      <c r="C56" s="13" t="s">
        <v>26</v>
      </c>
      <c r="D56" s="87"/>
      <c r="E56" s="24">
        <f t="shared" si="13"/>
        <v>0</v>
      </c>
      <c r="F56" s="24">
        <v>0</v>
      </c>
      <c r="G56" s="24">
        <v>0</v>
      </c>
      <c r="H56" s="24">
        <v>0</v>
      </c>
      <c r="I56" s="24">
        <v>0</v>
      </c>
      <c r="J56" s="24">
        <v>0</v>
      </c>
      <c r="K56" s="88"/>
      <c r="L56" s="89"/>
    </row>
    <row r="57" spans="1:12" ht="15" customHeight="1" x14ac:dyDescent="0.2">
      <c r="A57" s="85" t="s">
        <v>191</v>
      </c>
      <c r="B57" s="86" t="s">
        <v>287</v>
      </c>
      <c r="C57" s="13" t="s">
        <v>2</v>
      </c>
      <c r="D57" s="87"/>
      <c r="E57" s="24">
        <f t="shared" ref="E57:E66" si="15">SUM(F57:J57)</f>
        <v>1710.28</v>
      </c>
      <c r="F57" s="24">
        <f t="shared" ref="F57:J57" si="16">SUM(F58:F61)</f>
        <v>1710.28</v>
      </c>
      <c r="G57" s="24">
        <f t="shared" si="16"/>
        <v>0</v>
      </c>
      <c r="H57" s="24">
        <f t="shared" si="16"/>
        <v>0</v>
      </c>
      <c r="I57" s="24">
        <f t="shared" si="16"/>
        <v>0</v>
      </c>
      <c r="J57" s="24">
        <f t="shared" si="16"/>
        <v>0</v>
      </c>
      <c r="K57" s="88"/>
      <c r="L57" s="89"/>
    </row>
    <row r="58" spans="1:12" ht="30" x14ac:dyDescent="0.2">
      <c r="A58" s="85"/>
      <c r="B58" s="90"/>
      <c r="C58" s="13" t="s">
        <v>1</v>
      </c>
      <c r="D58" s="87"/>
      <c r="E58" s="24">
        <f t="shared" si="15"/>
        <v>0</v>
      </c>
      <c r="F58" s="24">
        <v>0</v>
      </c>
      <c r="G58" s="24">
        <v>0</v>
      </c>
      <c r="H58" s="24">
        <v>0</v>
      </c>
      <c r="I58" s="24">
        <v>0</v>
      </c>
      <c r="J58" s="24">
        <v>0</v>
      </c>
      <c r="K58" s="88"/>
      <c r="L58" s="89"/>
    </row>
    <row r="59" spans="1:12" ht="30" x14ac:dyDescent="0.2">
      <c r="A59" s="85"/>
      <c r="B59" s="90"/>
      <c r="C59" s="13" t="s">
        <v>7</v>
      </c>
      <c r="D59" s="87"/>
      <c r="E59" s="24">
        <f t="shared" si="15"/>
        <v>0</v>
      </c>
      <c r="F59" s="24">
        <v>0</v>
      </c>
      <c r="G59" s="24">
        <v>0</v>
      </c>
      <c r="H59" s="24">
        <v>0</v>
      </c>
      <c r="I59" s="24">
        <v>0</v>
      </c>
      <c r="J59" s="24">
        <v>0</v>
      </c>
      <c r="K59" s="88"/>
      <c r="L59" s="89"/>
    </row>
    <row r="60" spans="1:12" ht="45" x14ac:dyDescent="0.2">
      <c r="A60" s="85"/>
      <c r="B60" s="90"/>
      <c r="C60" s="13" t="s">
        <v>16</v>
      </c>
      <c r="D60" s="87"/>
      <c r="E60" s="24">
        <f t="shared" si="15"/>
        <v>1710.28</v>
      </c>
      <c r="F60" s="24">
        <v>1710.28</v>
      </c>
      <c r="G60" s="24">
        <v>0</v>
      </c>
      <c r="H60" s="24">
        <v>0</v>
      </c>
      <c r="I60" s="24">
        <v>0</v>
      </c>
      <c r="J60" s="24">
        <v>0</v>
      </c>
      <c r="K60" s="88"/>
      <c r="L60" s="89"/>
    </row>
    <row r="61" spans="1:12" ht="30" x14ac:dyDescent="0.2">
      <c r="A61" s="85"/>
      <c r="B61" s="91"/>
      <c r="C61" s="13" t="s">
        <v>26</v>
      </c>
      <c r="D61" s="87"/>
      <c r="E61" s="24">
        <f t="shared" si="15"/>
        <v>0</v>
      </c>
      <c r="F61" s="24">
        <v>0</v>
      </c>
      <c r="G61" s="24">
        <v>0</v>
      </c>
      <c r="H61" s="24">
        <v>0</v>
      </c>
      <c r="I61" s="24">
        <v>0</v>
      </c>
      <c r="J61" s="24">
        <v>0</v>
      </c>
      <c r="K61" s="88"/>
      <c r="L61" s="89"/>
    </row>
    <row r="62" spans="1:12" ht="15" customHeight="1" x14ac:dyDescent="0.2">
      <c r="A62" s="85" t="s">
        <v>193</v>
      </c>
      <c r="B62" s="86" t="s">
        <v>314</v>
      </c>
      <c r="C62" s="13" t="s">
        <v>2</v>
      </c>
      <c r="D62" s="87"/>
      <c r="E62" s="24">
        <f t="shared" si="15"/>
        <v>0</v>
      </c>
      <c r="F62" s="24">
        <f t="shared" ref="F62:J62" si="17">SUM(F63:F66)</f>
        <v>0</v>
      </c>
      <c r="G62" s="24">
        <f t="shared" si="17"/>
        <v>0</v>
      </c>
      <c r="H62" s="24">
        <f t="shared" si="17"/>
        <v>0</v>
      </c>
      <c r="I62" s="24">
        <f t="shared" si="17"/>
        <v>0</v>
      </c>
      <c r="J62" s="24">
        <f t="shared" si="17"/>
        <v>0</v>
      </c>
      <c r="K62" s="88"/>
      <c r="L62" s="89"/>
    </row>
    <row r="63" spans="1:12" ht="30" x14ac:dyDescent="0.2">
      <c r="A63" s="85"/>
      <c r="B63" s="90"/>
      <c r="C63" s="13" t="s">
        <v>1</v>
      </c>
      <c r="D63" s="87"/>
      <c r="E63" s="24">
        <f t="shared" si="15"/>
        <v>0</v>
      </c>
      <c r="F63" s="24">
        <v>0</v>
      </c>
      <c r="G63" s="24">
        <v>0</v>
      </c>
      <c r="H63" s="24">
        <v>0</v>
      </c>
      <c r="I63" s="24">
        <v>0</v>
      </c>
      <c r="J63" s="24">
        <v>0</v>
      </c>
      <c r="K63" s="88"/>
      <c r="L63" s="89"/>
    </row>
    <row r="64" spans="1:12" ht="30" x14ac:dyDescent="0.2">
      <c r="A64" s="85"/>
      <c r="B64" s="90"/>
      <c r="C64" s="13" t="s">
        <v>7</v>
      </c>
      <c r="D64" s="87"/>
      <c r="E64" s="24">
        <f t="shared" si="15"/>
        <v>0</v>
      </c>
      <c r="F64" s="24">
        <v>0</v>
      </c>
      <c r="G64" s="24">
        <v>0</v>
      </c>
      <c r="H64" s="24">
        <v>0</v>
      </c>
      <c r="I64" s="24">
        <v>0</v>
      </c>
      <c r="J64" s="24">
        <v>0</v>
      </c>
      <c r="K64" s="88"/>
      <c r="L64" s="89"/>
    </row>
    <row r="65" spans="1:12" ht="45" x14ac:dyDescent="0.2">
      <c r="A65" s="85"/>
      <c r="B65" s="90"/>
      <c r="C65" s="13" t="s">
        <v>16</v>
      </c>
      <c r="D65" s="87"/>
      <c r="E65" s="24">
        <f t="shared" si="15"/>
        <v>0</v>
      </c>
      <c r="F65" s="24">
        <v>0</v>
      </c>
      <c r="G65" s="24">
        <v>0</v>
      </c>
      <c r="H65" s="24">
        <v>0</v>
      </c>
      <c r="I65" s="24">
        <v>0</v>
      </c>
      <c r="J65" s="24">
        <v>0</v>
      </c>
      <c r="K65" s="88"/>
      <c r="L65" s="89"/>
    </row>
    <row r="66" spans="1:12" ht="30" x14ac:dyDescent="0.2">
      <c r="A66" s="85"/>
      <c r="B66" s="91"/>
      <c r="C66" s="13" t="s">
        <v>26</v>
      </c>
      <c r="D66" s="87"/>
      <c r="E66" s="24">
        <f t="shared" si="15"/>
        <v>0</v>
      </c>
      <c r="F66" s="24">
        <v>0</v>
      </c>
      <c r="G66" s="24">
        <v>0</v>
      </c>
      <c r="H66" s="24">
        <v>0</v>
      </c>
      <c r="I66" s="24">
        <v>0</v>
      </c>
      <c r="J66" s="24">
        <v>0</v>
      </c>
      <c r="K66" s="88"/>
      <c r="L66" s="89"/>
    </row>
    <row r="67" spans="1:12" ht="15" customHeight="1" x14ac:dyDescent="0.2">
      <c r="A67" s="85" t="s">
        <v>209</v>
      </c>
      <c r="B67" s="86" t="s">
        <v>296</v>
      </c>
      <c r="C67" s="13" t="s">
        <v>2</v>
      </c>
      <c r="D67" s="87"/>
      <c r="E67" s="24">
        <f t="shared" ref="E67:E71" si="18">SUM(F67:J67)</f>
        <v>0</v>
      </c>
      <c r="F67" s="24">
        <f t="shared" ref="F67:J67" si="19">SUM(F68:F71)</f>
        <v>0</v>
      </c>
      <c r="G67" s="24">
        <f t="shared" si="19"/>
        <v>0</v>
      </c>
      <c r="H67" s="24">
        <f t="shared" si="19"/>
        <v>0</v>
      </c>
      <c r="I67" s="24">
        <f t="shared" si="19"/>
        <v>0</v>
      </c>
      <c r="J67" s="24">
        <f t="shared" si="19"/>
        <v>0</v>
      </c>
      <c r="K67" s="88"/>
      <c r="L67" s="89"/>
    </row>
    <row r="68" spans="1:12" ht="30" x14ac:dyDescent="0.2">
      <c r="A68" s="85"/>
      <c r="B68" s="90"/>
      <c r="C68" s="13" t="s">
        <v>1</v>
      </c>
      <c r="D68" s="87"/>
      <c r="E68" s="24">
        <f t="shared" si="18"/>
        <v>0</v>
      </c>
      <c r="F68" s="24">
        <v>0</v>
      </c>
      <c r="G68" s="24">
        <v>0</v>
      </c>
      <c r="H68" s="24">
        <v>0</v>
      </c>
      <c r="I68" s="24">
        <v>0</v>
      </c>
      <c r="J68" s="24">
        <v>0</v>
      </c>
      <c r="K68" s="88"/>
      <c r="L68" s="89"/>
    </row>
    <row r="69" spans="1:12" ht="30" x14ac:dyDescent="0.2">
      <c r="A69" s="85"/>
      <c r="B69" s="90"/>
      <c r="C69" s="13" t="s">
        <v>7</v>
      </c>
      <c r="D69" s="87"/>
      <c r="E69" s="24">
        <f t="shared" si="18"/>
        <v>0</v>
      </c>
      <c r="F69" s="24">
        <v>0</v>
      </c>
      <c r="G69" s="24">
        <v>0</v>
      </c>
      <c r="H69" s="24">
        <v>0</v>
      </c>
      <c r="I69" s="24">
        <v>0</v>
      </c>
      <c r="J69" s="24">
        <v>0</v>
      </c>
      <c r="K69" s="88"/>
      <c r="L69" s="89"/>
    </row>
    <row r="70" spans="1:12" ht="45" x14ac:dyDescent="0.2">
      <c r="A70" s="85"/>
      <c r="B70" s="90"/>
      <c r="C70" s="13" t="s">
        <v>16</v>
      </c>
      <c r="D70" s="87"/>
      <c r="E70" s="24">
        <f t="shared" si="18"/>
        <v>0</v>
      </c>
      <c r="F70" s="24">
        <v>0</v>
      </c>
      <c r="G70" s="24">
        <v>0</v>
      </c>
      <c r="H70" s="24">
        <v>0</v>
      </c>
      <c r="I70" s="24">
        <v>0</v>
      </c>
      <c r="J70" s="24">
        <v>0</v>
      </c>
      <c r="K70" s="88"/>
      <c r="L70" s="89"/>
    </row>
    <row r="71" spans="1:12" ht="30" x14ac:dyDescent="0.2">
      <c r="A71" s="85"/>
      <c r="B71" s="91"/>
      <c r="C71" s="13" t="s">
        <v>26</v>
      </c>
      <c r="D71" s="87"/>
      <c r="E71" s="24">
        <f t="shared" si="18"/>
        <v>0</v>
      </c>
      <c r="F71" s="24">
        <v>0</v>
      </c>
      <c r="G71" s="24">
        <v>0</v>
      </c>
      <c r="H71" s="24">
        <v>0</v>
      </c>
      <c r="I71" s="24">
        <v>0</v>
      </c>
      <c r="J71" s="24">
        <v>0</v>
      </c>
      <c r="K71" s="88"/>
      <c r="L71" s="89"/>
    </row>
    <row r="72" spans="1:12" ht="15" customHeight="1" x14ac:dyDescent="0.2">
      <c r="A72" s="85" t="s">
        <v>251</v>
      </c>
      <c r="B72" s="86" t="s">
        <v>297</v>
      </c>
      <c r="C72" s="13" t="s">
        <v>2</v>
      </c>
      <c r="D72" s="87"/>
      <c r="E72" s="24">
        <f t="shared" ref="E72:E76" si="20">SUM(F72:J72)</f>
        <v>0</v>
      </c>
      <c r="F72" s="24">
        <f t="shared" ref="F72:J72" si="21">SUM(F73:F76)</f>
        <v>0</v>
      </c>
      <c r="G72" s="24">
        <f t="shared" si="21"/>
        <v>0</v>
      </c>
      <c r="H72" s="24">
        <f t="shared" si="21"/>
        <v>0</v>
      </c>
      <c r="I72" s="24">
        <f t="shared" si="21"/>
        <v>0</v>
      </c>
      <c r="J72" s="24">
        <f t="shared" si="21"/>
        <v>0</v>
      </c>
      <c r="K72" s="88"/>
      <c r="L72" s="89"/>
    </row>
    <row r="73" spans="1:12" ht="30" x14ac:dyDescent="0.2">
      <c r="A73" s="85"/>
      <c r="B73" s="90"/>
      <c r="C73" s="13" t="s">
        <v>1</v>
      </c>
      <c r="D73" s="87"/>
      <c r="E73" s="24">
        <f t="shared" si="20"/>
        <v>0</v>
      </c>
      <c r="F73" s="24">
        <v>0</v>
      </c>
      <c r="G73" s="24">
        <v>0</v>
      </c>
      <c r="H73" s="24">
        <v>0</v>
      </c>
      <c r="I73" s="24">
        <v>0</v>
      </c>
      <c r="J73" s="24">
        <v>0</v>
      </c>
      <c r="K73" s="88"/>
      <c r="L73" s="89"/>
    </row>
    <row r="74" spans="1:12" ht="30" x14ac:dyDescent="0.2">
      <c r="A74" s="85"/>
      <c r="B74" s="90"/>
      <c r="C74" s="13" t="s">
        <v>7</v>
      </c>
      <c r="D74" s="87"/>
      <c r="E74" s="24">
        <f t="shared" si="20"/>
        <v>0</v>
      </c>
      <c r="F74" s="24">
        <v>0</v>
      </c>
      <c r="G74" s="24">
        <v>0</v>
      </c>
      <c r="H74" s="24">
        <v>0</v>
      </c>
      <c r="I74" s="24">
        <v>0</v>
      </c>
      <c r="J74" s="24">
        <v>0</v>
      </c>
      <c r="K74" s="88"/>
      <c r="L74" s="89"/>
    </row>
    <row r="75" spans="1:12" ht="45" x14ac:dyDescent="0.2">
      <c r="A75" s="85"/>
      <c r="B75" s="90"/>
      <c r="C75" s="13" t="s">
        <v>16</v>
      </c>
      <c r="D75" s="87"/>
      <c r="E75" s="24">
        <f t="shared" si="20"/>
        <v>0</v>
      </c>
      <c r="F75" s="24">
        <v>0</v>
      </c>
      <c r="G75" s="24">
        <v>0</v>
      </c>
      <c r="H75" s="24">
        <v>0</v>
      </c>
      <c r="I75" s="24">
        <v>0</v>
      </c>
      <c r="J75" s="24">
        <v>0</v>
      </c>
      <c r="K75" s="88"/>
      <c r="L75" s="89"/>
    </row>
    <row r="76" spans="1:12" ht="30" x14ac:dyDescent="0.2">
      <c r="A76" s="85"/>
      <c r="B76" s="91"/>
      <c r="C76" s="13" t="s">
        <v>26</v>
      </c>
      <c r="D76" s="87"/>
      <c r="E76" s="24">
        <f t="shared" si="20"/>
        <v>0</v>
      </c>
      <c r="F76" s="24">
        <v>0</v>
      </c>
      <c r="G76" s="24">
        <v>0</v>
      </c>
      <c r="H76" s="24">
        <v>0</v>
      </c>
      <c r="I76" s="24">
        <v>0</v>
      </c>
      <c r="J76" s="24">
        <v>0</v>
      </c>
      <c r="K76" s="88"/>
      <c r="L76" s="89"/>
    </row>
    <row r="77" spans="1:12" ht="15" customHeight="1" x14ac:dyDescent="0.2">
      <c r="A77" s="85" t="s">
        <v>252</v>
      </c>
      <c r="B77" s="86" t="s">
        <v>290</v>
      </c>
      <c r="C77" s="13" t="s">
        <v>2</v>
      </c>
      <c r="D77" s="87"/>
      <c r="E77" s="24">
        <f t="shared" ref="E77:E86" si="22">SUM(F77:J77)</f>
        <v>88362.290000000008</v>
      </c>
      <c r="F77" s="24">
        <f t="shared" ref="F77:J77" si="23">SUM(F78:F81)</f>
        <v>0</v>
      </c>
      <c r="G77" s="24">
        <f t="shared" si="23"/>
        <v>88362.290000000008</v>
      </c>
      <c r="H77" s="24">
        <f t="shared" si="23"/>
        <v>0</v>
      </c>
      <c r="I77" s="24">
        <f t="shared" si="23"/>
        <v>0</v>
      </c>
      <c r="J77" s="24">
        <f t="shared" si="23"/>
        <v>0</v>
      </c>
      <c r="K77" s="88"/>
      <c r="L77" s="89"/>
    </row>
    <row r="78" spans="1:12" ht="30" x14ac:dyDescent="0.2">
      <c r="A78" s="85"/>
      <c r="B78" s="90"/>
      <c r="C78" s="13" t="s">
        <v>1</v>
      </c>
      <c r="D78" s="87"/>
      <c r="E78" s="24">
        <f t="shared" si="22"/>
        <v>0</v>
      </c>
      <c r="F78" s="24">
        <v>0</v>
      </c>
      <c r="G78" s="24">
        <v>0</v>
      </c>
      <c r="H78" s="24">
        <v>0</v>
      </c>
      <c r="I78" s="24">
        <v>0</v>
      </c>
      <c r="J78" s="24">
        <v>0</v>
      </c>
      <c r="K78" s="88"/>
      <c r="L78" s="89"/>
    </row>
    <row r="79" spans="1:12" ht="30" x14ac:dyDescent="0.2">
      <c r="A79" s="85"/>
      <c r="B79" s="90"/>
      <c r="C79" s="13" t="s">
        <v>7</v>
      </c>
      <c r="D79" s="87"/>
      <c r="E79" s="24">
        <f t="shared" si="22"/>
        <v>57170.400000000001</v>
      </c>
      <c r="F79" s="24">
        <v>0</v>
      </c>
      <c r="G79" s="24">
        <v>57170.400000000001</v>
      </c>
      <c r="H79" s="24">
        <v>0</v>
      </c>
      <c r="I79" s="24">
        <v>0</v>
      </c>
      <c r="J79" s="24">
        <v>0</v>
      </c>
      <c r="K79" s="88"/>
      <c r="L79" s="89"/>
    </row>
    <row r="80" spans="1:12" ht="45" x14ac:dyDescent="0.2">
      <c r="A80" s="85"/>
      <c r="B80" s="90"/>
      <c r="C80" s="13" t="s">
        <v>16</v>
      </c>
      <c r="D80" s="87"/>
      <c r="E80" s="24">
        <f t="shared" si="22"/>
        <v>31191.89</v>
      </c>
      <c r="F80" s="24">
        <v>0</v>
      </c>
      <c r="G80" s="24">
        <v>31191.89</v>
      </c>
      <c r="H80" s="24">
        <v>0</v>
      </c>
      <c r="I80" s="24">
        <v>0</v>
      </c>
      <c r="J80" s="24">
        <v>0</v>
      </c>
      <c r="K80" s="88"/>
      <c r="L80" s="89"/>
    </row>
    <row r="81" spans="1:12" ht="30" x14ac:dyDescent="0.2">
      <c r="A81" s="85"/>
      <c r="B81" s="91"/>
      <c r="C81" s="13" t="s">
        <v>26</v>
      </c>
      <c r="D81" s="87"/>
      <c r="E81" s="24">
        <f t="shared" si="22"/>
        <v>0</v>
      </c>
      <c r="F81" s="24">
        <v>0</v>
      </c>
      <c r="G81" s="24">
        <v>0</v>
      </c>
      <c r="H81" s="24">
        <v>0</v>
      </c>
      <c r="I81" s="24">
        <v>0</v>
      </c>
      <c r="J81" s="24">
        <v>0</v>
      </c>
      <c r="K81" s="88"/>
      <c r="L81" s="89"/>
    </row>
    <row r="82" spans="1:12" ht="15" customHeight="1" x14ac:dyDescent="0.2">
      <c r="A82" s="85" t="s">
        <v>253</v>
      </c>
      <c r="B82" s="86" t="s">
        <v>315</v>
      </c>
      <c r="C82" s="13" t="s">
        <v>2</v>
      </c>
      <c r="D82" s="87"/>
      <c r="E82" s="24">
        <f t="shared" si="22"/>
        <v>0</v>
      </c>
      <c r="F82" s="24">
        <f t="shared" ref="F82:J82" si="24">SUM(F83:F86)</f>
        <v>0</v>
      </c>
      <c r="G82" s="24">
        <f t="shared" si="24"/>
        <v>0</v>
      </c>
      <c r="H82" s="24">
        <f t="shared" si="24"/>
        <v>0</v>
      </c>
      <c r="I82" s="24">
        <f t="shared" si="24"/>
        <v>0</v>
      </c>
      <c r="J82" s="24">
        <f t="shared" si="24"/>
        <v>0</v>
      </c>
      <c r="K82" s="88"/>
      <c r="L82" s="89"/>
    </row>
    <row r="83" spans="1:12" ht="30" x14ac:dyDescent="0.2">
      <c r="A83" s="85"/>
      <c r="B83" s="90"/>
      <c r="C83" s="13" t="s">
        <v>1</v>
      </c>
      <c r="D83" s="87"/>
      <c r="E83" s="24">
        <f t="shared" si="22"/>
        <v>0</v>
      </c>
      <c r="F83" s="24">
        <v>0</v>
      </c>
      <c r="G83" s="24">
        <v>0</v>
      </c>
      <c r="H83" s="24">
        <v>0</v>
      </c>
      <c r="I83" s="24">
        <v>0</v>
      </c>
      <c r="J83" s="24">
        <v>0</v>
      </c>
      <c r="K83" s="88"/>
      <c r="L83" s="89"/>
    </row>
    <row r="84" spans="1:12" ht="30" x14ac:dyDescent="0.2">
      <c r="A84" s="85"/>
      <c r="B84" s="90"/>
      <c r="C84" s="13" t="s">
        <v>7</v>
      </c>
      <c r="D84" s="87"/>
      <c r="E84" s="24">
        <f t="shared" si="22"/>
        <v>0</v>
      </c>
      <c r="F84" s="24">
        <v>0</v>
      </c>
      <c r="G84" s="24">
        <v>0</v>
      </c>
      <c r="H84" s="24">
        <v>0</v>
      </c>
      <c r="I84" s="24">
        <v>0</v>
      </c>
      <c r="J84" s="24">
        <v>0</v>
      </c>
      <c r="K84" s="88"/>
      <c r="L84" s="89"/>
    </row>
    <row r="85" spans="1:12" ht="45" x14ac:dyDescent="0.2">
      <c r="A85" s="85"/>
      <c r="B85" s="90"/>
      <c r="C85" s="13" t="s">
        <v>16</v>
      </c>
      <c r="D85" s="87"/>
      <c r="E85" s="24">
        <f t="shared" si="22"/>
        <v>0</v>
      </c>
      <c r="F85" s="24">
        <v>0</v>
      </c>
      <c r="G85" s="24">
        <v>0</v>
      </c>
      <c r="H85" s="24">
        <v>0</v>
      </c>
      <c r="I85" s="24">
        <v>0</v>
      </c>
      <c r="J85" s="24">
        <v>0</v>
      </c>
      <c r="K85" s="88"/>
      <c r="L85" s="89"/>
    </row>
    <row r="86" spans="1:12" ht="30" x14ac:dyDescent="0.2">
      <c r="A86" s="85"/>
      <c r="B86" s="91"/>
      <c r="C86" s="13" t="s">
        <v>26</v>
      </c>
      <c r="D86" s="87"/>
      <c r="E86" s="24">
        <f t="shared" si="22"/>
        <v>0</v>
      </c>
      <c r="F86" s="24">
        <v>0</v>
      </c>
      <c r="G86" s="24">
        <v>0</v>
      </c>
      <c r="H86" s="24">
        <v>0</v>
      </c>
      <c r="I86" s="24">
        <v>0</v>
      </c>
      <c r="J86" s="24">
        <v>0</v>
      </c>
      <c r="K86" s="88"/>
      <c r="L86" s="89"/>
    </row>
    <row r="87" spans="1:12" ht="15" customHeight="1" x14ac:dyDescent="0.2">
      <c r="A87" s="85" t="s">
        <v>310</v>
      </c>
      <c r="B87" s="86" t="s">
        <v>299</v>
      </c>
      <c r="C87" s="13" t="s">
        <v>2</v>
      </c>
      <c r="D87" s="87"/>
      <c r="E87" s="24">
        <f t="shared" ref="E87:E91" si="25">SUM(F87:J87)</f>
        <v>30380</v>
      </c>
      <c r="F87" s="24">
        <f t="shared" ref="F87:J87" si="26">SUM(F88:F91)</f>
        <v>30380</v>
      </c>
      <c r="G87" s="24">
        <f t="shared" si="26"/>
        <v>0</v>
      </c>
      <c r="H87" s="24">
        <f t="shared" si="26"/>
        <v>0</v>
      </c>
      <c r="I87" s="24">
        <f t="shared" si="26"/>
        <v>0</v>
      </c>
      <c r="J87" s="24">
        <f t="shared" si="26"/>
        <v>0</v>
      </c>
      <c r="K87" s="88"/>
      <c r="L87" s="89"/>
    </row>
    <row r="88" spans="1:12" ht="30" x14ac:dyDescent="0.2">
      <c r="A88" s="85"/>
      <c r="B88" s="90"/>
      <c r="C88" s="13" t="s">
        <v>1</v>
      </c>
      <c r="D88" s="87"/>
      <c r="E88" s="24">
        <f t="shared" si="25"/>
        <v>0</v>
      </c>
      <c r="F88" s="24">
        <v>0</v>
      </c>
      <c r="G88" s="24">
        <v>0</v>
      </c>
      <c r="H88" s="24">
        <v>0</v>
      </c>
      <c r="I88" s="24">
        <v>0</v>
      </c>
      <c r="J88" s="24">
        <v>0</v>
      </c>
      <c r="K88" s="88"/>
      <c r="L88" s="89"/>
    </row>
    <row r="89" spans="1:12" ht="30" x14ac:dyDescent="0.2">
      <c r="A89" s="85"/>
      <c r="B89" s="90"/>
      <c r="C89" s="13" t="s">
        <v>7</v>
      </c>
      <c r="D89" s="87"/>
      <c r="E89" s="24">
        <f t="shared" si="25"/>
        <v>30380</v>
      </c>
      <c r="F89" s="24">
        <v>30380</v>
      </c>
      <c r="G89" s="24">
        <v>0</v>
      </c>
      <c r="H89" s="24">
        <v>0</v>
      </c>
      <c r="I89" s="24">
        <v>0</v>
      </c>
      <c r="J89" s="24">
        <v>0</v>
      </c>
      <c r="K89" s="88"/>
      <c r="L89" s="89"/>
    </row>
    <row r="90" spans="1:12" ht="45" x14ac:dyDescent="0.2">
      <c r="A90" s="85"/>
      <c r="B90" s="90"/>
      <c r="C90" s="13" t="s">
        <v>16</v>
      </c>
      <c r="D90" s="87"/>
      <c r="E90" s="24">
        <f t="shared" si="25"/>
        <v>0</v>
      </c>
      <c r="F90" s="24">
        <v>0</v>
      </c>
      <c r="G90" s="24">
        <v>0</v>
      </c>
      <c r="H90" s="24">
        <v>0</v>
      </c>
      <c r="I90" s="24">
        <v>0</v>
      </c>
      <c r="J90" s="24">
        <v>0</v>
      </c>
      <c r="K90" s="88"/>
      <c r="L90" s="89"/>
    </row>
    <row r="91" spans="1:12" ht="30" x14ac:dyDescent="0.2">
      <c r="A91" s="85"/>
      <c r="B91" s="91"/>
      <c r="C91" s="13" t="s">
        <v>26</v>
      </c>
      <c r="D91" s="87"/>
      <c r="E91" s="24">
        <f t="shared" si="25"/>
        <v>0</v>
      </c>
      <c r="F91" s="24">
        <v>0</v>
      </c>
      <c r="G91" s="24">
        <v>0</v>
      </c>
      <c r="H91" s="24">
        <v>0</v>
      </c>
      <c r="I91" s="24">
        <v>0</v>
      </c>
      <c r="J91" s="24">
        <v>0</v>
      </c>
      <c r="K91" s="88"/>
      <c r="L91" s="89"/>
    </row>
    <row r="92" spans="1:12" ht="59.25" customHeight="1" x14ac:dyDescent="0.2">
      <c r="A92" s="82" t="s">
        <v>10</v>
      </c>
      <c r="B92" s="83" t="s">
        <v>168</v>
      </c>
      <c r="C92" s="13"/>
      <c r="D92" s="13"/>
      <c r="E92" s="13"/>
      <c r="F92" s="24"/>
      <c r="G92" s="24"/>
      <c r="H92" s="13"/>
      <c r="I92" s="13"/>
      <c r="J92" s="13"/>
      <c r="K92" s="13"/>
      <c r="L92" s="84"/>
    </row>
    <row r="93" spans="1:12" ht="15" customHeight="1" x14ac:dyDescent="0.2">
      <c r="A93" s="85" t="s">
        <v>176</v>
      </c>
      <c r="B93" s="17" t="s">
        <v>311</v>
      </c>
      <c r="C93" s="13" t="s">
        <v>2</v>
      </c>
      <c r="D93" s="87" t="s">
        <v>38</v>
      </c>
      <c r="E93" s="24">
        <f t="shared" ref="E93:J93" si="27">SUM(E94:E97)</f>
        <v>0</v>
      </c>
      <c r="F93" s="24">
        <f t="shared" si="27"/>
        <v>0</v>
      </c>
      <c r="G93" s="24">
        <f t="shared" si="27"/>
        <v>0</v>
      </c>
      <c r="H93" s="24">
        <f t="shared" si="27"/>
        <v>0</v>
      </c>
      <c r="I93" s="24">
        <f t="shared" si="27"/>
        <v>0</v>
      </c>
      <c r="J93" s="24">
        <f t="shared" si="27"/>
        <v>0</v>
      </c>
      <c r="K93" s="88"/>
      <c r="L93" s="89"/>
    </row>
    <row r="94" spans="1:12" ht="30" x14ac:dyDescent="0.2">
      <c r="A94" s="85"/>
      <c r="B94" s="17"/>
      <c r="C94" s="13" t="s">
        <v>1</v>
      </c>
      <c r="D94" s="87"/>
      <c r="E94" s="92">
        <f>SUM(F94:J94)</f>
        <v>0</v>
      </c>
      <c r="F94" s="92">
        <v>0</v>
      </c>
      <c r="G94" s="92">
        <v>0</v>
      </c>
      <c r="H94" s="92">
        <v>0</v>
      </c>
      <c r="I94" s="92">
        <v>0</v>
      </c>
      <c r="J94" s="92">
        <v>0</v>
      </c>
      <c r="K94" s="88"/>
      <c r="L94" s="89"/>
    </row>
    <row r="95" spans="1:12" ht="30" x14ac:dyDescent="0.2">
      <c r="A95" s="85"/>
      <c r="B95" s="17"/>
      <c r="C95" s="13" t="s">
        <v>7</v>
      </c>
      <c r="D95" s="87"/>
      <c r="E95" s="92">
        <f t="shared" ref="E95:E97" si="28">SUM(F95:J95)</f>
        <v>0</v>
      </c>
      <c r="F95" s="92">
        <v>0</v>
      </c>
      <c r="G95" s="92">
        <v>0</v>
      </c>
      <c r="H95" s="92">
        <v>0</v>
      </c>
      <c r="I95" s="92">
        <v>0</v>
      </c>
      <c r="J95" s="92">
        <v>0</v>
      </c>
      <c r="K95" s="88"/>
      <c r="L95" s="89"/>
    </row>
    <row r="96" spans="1:12" ht="45" x14ac:dyDescent="0.2">
      <c r="A96" s="85"/>
      <c r="B96" s="17"/>
      <c r="C96" s="13" t="s">
        <v>16</v>
      </c>
      <c r="D96" s="87"/>
      <c r="E96" s="92">
        <f t="shared" si="28"/>
        <v>0</v>
      </c>
      <c r="F96" s="92">
        <v>0</v>
      </c>
      <c r="G96" s="92">
        <v>0</v>
      </c>
      <c r="H96" s="92">
        <v>0</v>
      </c>
      <c r="I96" s="92">
        <v>0</v>
      </c>
      <c r="J96" s="92">
        <v>0</v>
      </c>
      <c r="K96" s="88"/>
      <c r="L96" s="89"/>
    </row>
    <row r="97" spans="1:12" ht="30" x14ac:dyDescent="0.2">
      <c r="A97" s="85"/>
      <c r="B97" s="17"/>
      <c r="C97" s="13" t="s">
        <v>26</v>
      </c>
      <c r="D97" s="87"/>
      <c r="E97" s="92">
        <f t="shared" si="28"/>
        <v>0</v>
      </c>
      <c r="F97" s="92">
        <v>0</v>
      </c>
      <c r="G97" s="92">
        <v>0</v>
      </c>
      <c r="H97" s="92">
        <v>0</v>
      </c>
      <c r="I97" s="92">
        <v>0</v>
      </c>
      <c r="J97" s="92">
        <v>0</v>
      </c>
      <c r="K97" s="88"/>
      <c r="L97" s="89"/>
    </row>
    <row r="98" spans="1:12" ht="15" customHeight="1" x14ac:dyDescent="0.2">
      <c r="A98" s="85" t="s">
        <v>177</v>
      </c>
      <c r="B98" s="17" t="s">
        <v>245</v>
      </c>
      <c r="C98" s="13" t="s">
        <v>2</v>
      </c>
      <c r="D98" s="87" t="s">
        <v>38</v>
      </c>
      <c r="E98" s="24">
        <f t="shared" ref="E98:J98" si="29">SUM(E99:E102)</f>
        <v>222790.38</v>
      </c>
      <c r="F98" s="24">
        <f t="shared" si="29"/>
        <v>126956.02</v>
      </c>
      <c r="G98" s="24">
        <f t="shared" si="29"/>
        <v>0</v>
      </c>
      <c r="H98" s="24">
        <f t="shared" si="29"/>
        <v>0</v>
      </c>
      <c r="I98" s="24">
        <f t="shared" si="29"/>
        <v>95834.36</v>
      </c>
      <c r="J98" s="24">
        <f t="shared" si="29"/>
        <v>0</v>
      </c>
      <c r="K98" s="88"/>
      <c r="L98" s="89"/>
    </row>
    <row r="99" spans="1:12" ht="30" x14ac:dyDescent="0.2">
      <c r="A99" s="85"/>
      <c r="B99" s="17"/>
      <c r="C99" s="13" t="s">
        <v>1</v>
      </c>
      <c r="D99" s="87"/>
      <c r="E99" s="92">
        <f>SUM(F99:J99)</f>
        <v>107061.63</v>
      </c>
      <c r="F99" s="92">
        <v>60558.01</v>
      </c>
      <c r="G99" s="92">
        <v>0</v>
      </c>
      <c r="H99" s="92">
        <v>0</v>
      </c>
      <c r="I99" s="92">
        <v>46503.62</v>
      </c>
      <c r="J99" s="92">
        <v>0</v>
      </c>
      <c r="K99" s="88"/>
      <c r="L99" s="89"/>
    </row>
    <row r="100" spans="1:12" ht="30" x14ac:dyDescent="0.2">
      <c r="A100" s="85"/>
      <c r="B100" s="17"/>
      <c r="C100" s="13" t="s">
        <v>7</v>
      </c>
      <c r="D100" s="87"/>
      <c r="E100" s="92">
        <f t="shared" ref="E100:E102" si="30">SUM(F100:J100)</f>
        <v>35687.22</v>
      </c>
      <c r="F100" s="92">
        <v>20186.009999999998</v>
      </c>
      <c r="G100" s="92">
        <v>0</v>
      </c>
      <c r="H100" s="92">
        <v>0</v>
      </c>
      <c r="I100" s="92">
        <v>15501.21</v>
      </c>
      <c r="J100" s="92">
        <v>0</v>
      </c>
      <c r="K100" s="88"/>
      <c r="L100" s="89"/>
    </row>
    <row r="101" spans="1:12" ht="45" x14ac:dyDescent="0.2">
      <c r="A101" s="85"/>
      <c r="B101" s="17"/>
      <c r="C101" s="13" t="s">
        <v>16</v>
      </c>
      <c r="D101" s="87"/>
      <c r="E101" s="92">
        <f t="shared" si="30"/>
        <v>80041.53</v>
      </c>
      <c r="F101" s="92">
        <v>46212</v>
      </c>
      <c r="G101" s="92">
        <v>0</v>
      </c>
      <c r="H101" s="92">
        <v>0</v>
      </c>
      <c r="I101" s="92">
        <v>33829.53</v>
      </c>
      <c r="J101" s="92">
        <v>0</v>
      </c>
      <c r="K101" s="88"/>
      <c r="L101" s="89"/>
    </row>
    <row r="102" spans="1:12" ht="30" x14ac:dyDescent="0.2">
      <c r="A102" s="85"/>
      <c r="B102" s="17"/>
      <c r="C102" s="13" t="s">
        <v>26</v>
      </c>
      <c r="D102" s="87"/>
      <c r="E102" s="92">
        <f t="shared" si="30"/>
        <v>0</v>
      </c>
      <c r="F102" s="92">
        <v>0</v>
      </c>
      <c r="G102" s="92">
        <v>0</v>
      </c>
      <c r="H102" s="92">
        <v>0</v>
      </c>
      <c r="I102" s="92">
        <v>0</v>
      </c>
      <c r="J102" s="92">
        <v>0</v>
      </c>
      <c r="K102" s="88"/>
      <c r="L102" s="89"/>
    </row>
    <row r="103" spans="1:12" ht="15" customHeight="1" x14ac:dyDescent="0.2">
      <c r="A103" s="85" t="s">
        <v>178</v>
      </c>
      <c r="B103" s="17" t="s">
        <v>300</v>
      </c>
      <c r="C103" s="13" t="s">
        <v>2</v>
      </c>
      <c r="D103" s="87" t="s">
        <v>38</v>
      </c>
      <c r="E103" s="24">
        <f t="shared" ref="E103:J103" si="31">SUM(E104:E107)</f>
        <v>0</v>
      </c>
      <c r="F103" s="24">
        <f t="shared" si="31"/>
        <v>0</v>
      </c>
      <c r="G103" s="24">
        <f t="shared" si="31"/>
        <v>0</v>
      </c>
      <c r="H103" s="24">
        <f t="shared" si="31"/>
        <v>0</v>
      </c>
      <c r="I103" s="24">
        <f t="shared" si="31"/>
        <v>0</v>
      </c>
      <c r="J103" s="24">
        <f t="shared" si="31"/>
        <v>0</v>
      </c>
      <c r="K103" s="88"/>
      <c r="L103" s="89"/>
    </row>
    <row r="104" spans="1:12" ht="30" x14ac:dyDescent="0.2">
      <c r="A104" s="85"/>
      <c r="B104" s="17"/>
      <c r="C104" s="13" t="s">
        <v>1</v>
      </c>
      <c r="D104" s="87"/>
      <c r="E104" s="92">
        <f>SUM(F104:J104)</f>
        <v>0</v>
      </c>
      <c r="F104" s="92">
        <v>0</v>
      </c>
      <c r="G104" s="92">
        <v>0</v>
      </c>
      <c r="H104" s="92">
        <v>0</v>
      </c>
      <c r="I104" s="92">
        <v>0</v>
      </c>
      <c r="J104" s="92">
        <v>0</v>
      </c>
      <c r="K104" s="88"/>
      <c r="L104" s="89"/>
    </row>
    <row r="105" spans="1:12" ht="30" x14ac:dyDescent="0.2">
      <c r="A105" s="85"/>
      <c r="B105" s="17"/>
      <c r="C105" s="13" t="s">
        <v>7</v>
      </c>
      <c r="D105" s="87"/>
      <c r="E105" s="92">
        <f t="shared" ref="E105:E107" si="32">SUM(F105:J105)</f>
        <v>0</v>
      </c>
      <c r="F105" s="92">
        <v>0</v>
      </c>
      <c r="G105" s="92">
        <v>0</v>
      </c>
      <c r="H105" s="92">
        <v>0</v>
      </c>
      <c r="I105" s="92">
        <v>0</v>
      </c>
      <c r="J105" s="92">
        <v>0</v>
      </c>
      <c r="K105" s="88"/>
      <c r="L105" s="89"/>
    </row>
    <row r="106" spans="1:12" ht="45" x14ac:dyDescent="0.2">
      <c r="A106" s="85"/>
      <c r="B106" s="17"/>
      <c r="C106" s="13" t="s">
        <v>16</v>
      </c>
      <c r="D106" s="87"/>
      <c r="E106" s="92">
        <f t="shared" si="32"/>
        <v>0</v>
      </c>
      <c r="F106" s="92">
        <v>0</v>
      </c>
      <c r="G106" s="92">
        <v>0</v>
      </c>
      <c r="H106" s="92">
        <v>0</v>
      </c>
      <c r="I106" s="92">
        <v>0</v>
      </c>
      <c r="J106" s="92">
        <v>0</v>
      </c>
      <c r="K106" s="88"/>
      <c r="L106" s="89"/>
    </row>
    <row r="107" spans="1:12" ht="30" x14ac:dyDescent="0.2">
      <c r="A107" s="85"/>
      <c r="B107" s="17"/>
      <c r="C107" s="13" t="s">
        <v>26</v>
      </c>
      <c r="D107" s="87"/>
      <c r="E107" s="92">
        <f t="shared" si="32"/>
        <v>0</v>
      </c>
      <c r="F107" s="92">
        <v>0</v>
      </c>
      <c r="G107" s="92">
        <v>0</v>
      </c>
      <c r="H107" s="92">
        <v>0</v>
      </c>
      <c r="I107" s="92">
        <v>0</v>
      </c>
      <c r="J107" s="92">
        <v>0</v>
      </c>
      <c r="K107" s="88"/>
      <c r="L107" s="89"/>
    </row>
    <row r="108" spans="1:12" ht="15" customHeight="1" x14ac:dyDescent="0.2">
      <c r="A108" s="85" t="s">
        <v>179</v>
      </c>
      <c r="B108" s="86" t="s">
        <v>230</v>
      </c>
      <c r="C108" s="13" t="s">
        <v>2</v>
      </c>
      <c r="D108" s="87" t="s">
        <v>38</v>
      </c>
      <c r="E108" s="24">
        <f t="shared" ref="E108:E112" si="33">SUM(F108:J108)</f>
        <v>23884.79</v>
      </c>
      <c r="F108" s="24">
        <f t="shared" ref="F108:J108" si="34">SUM(F109:F112)</f>
        <v>13884.789999999999</v>
      </c>
      <c r="G108" s="24">
        <f t="shared" si="34"/>
        <v>0</v>
      </c>
      <c r="H108" s="24">
        <f t="shared" si="34"/>
        <v>5000</v>
      </c>
      <c r="I108" s="24">
        <f t="shared" si="34"/>
        <v>5000</v>
      </c>
      <c r="J108" s="24">
        <f t="shared" si="34"/>
        <v>0</v>
      </c>
      <c r="K108" s="88"/>
      <c r="L108" s="89"/>
    </row>
    <row r="109" spans="1:12" ht="30" x14ac:dyDescent="0.2">
      <c r="A109" s="85"/>
      <c r="B109" s="90"/>
      <c r="C109" s="13" t="s">
        <v>1</v>
      </c>
      <c r="D109" s="87"/>
      <c r="E109" s="24">
        <f t="shared" si="33"/>
        <v>0</v>
      </c>
      <c r="F109" s="24">
        <v>0</v>
      </c>
      <c r="G109" s="24">
        <v>0</v>
      </c>
      <c r="H109" s="24">
        <v>0</v>
      </c>
      <c r="I109" s="24">
        <v>0</v>
      </c>
      <c r="J109" s="24">
        <v>0</v>
      </c>
      <c r="K109" s="88"/>
      <c r="L109" s="89"/>
    </row>
    <row r="110" spans="1:12" ht="30" x14ac:dyDescent="0.2">
      <c r="A110" s="85"/>
      <c r="B110" s="90"/>
      <c r="C110" s="13" t="s">
        <v>7</v>
      </c>
      <c r="D110" s="87"/>
      <c r="E110" s="24">
        <f t="shared" si="33"/>
        <v>8830.7099999999991</v>
      </c>
      <c r="F110" s="24">
        <v>8830.7099999999991</v>
      </c>
      <c r="G110" s="24">
        <v>0</v>
      </c>
      <c r="H110" s="24">
        <v>0</v>
      </c>
      <c r="I110" s="24">
        <v>0</v>
      </c>
      <c r="J110" s="24">
        <v>0</v>
      </c>
      <c r="K110" s="88"/>
      <c r="L110" s="89"/>
    </row>
    <row r="111" spans="1:12" ht="45" x14ac:dyDescent="0.2">
      <c r="A111" s="85"/>
      <c r="B111" s="90"/>
      <c r="C111" s="13" t="s">
        <v>16</v>
      </c>
      <c r="D111" s="87"/>
      <c r="E111" s="24">
        <f t="shared" si="33"/>
        <v>15054.08</v>
      </c>
      <c r="F111" s="24">
        <v>5054.08</v>
      </c>
      <c r="G111" s="24">
        <v>0</v>
      </c>
      <c r="H111" s="24">
        <v>5000</v>
      </c>
      <c r="I111" s="24">
        <v>5000</v>
      </c>
      <c r="J111" s="24">
        <v>0</v>
      </c>
      <c r="K111" s="88"/>
      <c r="L111" s="89"/>
    </row>
    <row r="112" spans="1:12" ht="30" x14ac:dyDescent="0.2">
      <c r="A112" s="85"/>
      <c r="B112" s="91"/>
      <c r="C112" s="13" t="s">
        <v>26</v>
      </c>
      <c r="D112" s="87"/>
      <c r="E112" s="24">
        <f t="shared" si="33"/>
        <v>0</v>
      </c>
      <c r="F112" s="24">
        <v>0</v>
      </c>
      <c r="G112" s="24">
        <v>0</v>
      </c>
      <c r="H112" s="24">
        <v>0</v>
      </c>
      <c r="I112" s="24">
        <v>0</v>
      </c>
      <c r="J112" s="24">
        <v>0</v>
      </c>
      <c r="K112" s="88"/>
      <c r="L112" s="89"/>
    </row>
    <row r="113" spans="1:12" ht="15" customHeight="1" x14ac:dyDescent="0.2">
      <c r="A113" s="85" t="s">
        <v>170</v>
      </c>
      <c r="B113" s="86" t="s">
        <v>256</v>
      </c>
      <c r="C113" s="13" t="s">
        <v>2</v>
      </c>
      <c r="D113" s="87" t="s">
        <v>38</v>
      </c>
      <c r="E113" s="24">
        <f t="shared" ref="E113:E147" si="35">SUM(F113:J113)</f>
        <v>75462.569999999992</v>
      </c>
      <c r="F113" s="24">
        <f t="shared" ref="F113:J113" si="36">SUM(F114:F117)</f>
        <v>0</v>
      </c>
      <c r="G113" s="24">
        <f t="shared" si="36"/>
        <v>22049.24</v>
      </c>
      <c r="H113" s="24">
        <f t="shared" si="36"/>
        <v>43631.07</v>
      </c>
      <c r="I113" s="24">
        <f t="shared" si="36"/>
        <v>9782.26</v>
      </c>
      <c r="J113" s="24">
        <f t="shared" si="36"/>
        <v>0</v>
      </c>
      <c r="K113" s="88"/>
      <c r="L113" s="89"/>
    </row>
    <row r="114" spans="1:12" ht="30" x14ac:dyDescent="0.2">
      <c r="A114" s="85"/>
      <c r="B114" s="90"/>
      <c r="C114" s="13" t="s">
        <v>1</v>
      </c>
      <c r="D114" s="87"/>
      <c r="E114" s="24">
        <f t="shared" si="35"/>
        <v>0</v>
      </c>
      <c r="F114" s="24">
        <v>0</v>
      </c>
      <c r="G114" s="24">
        <v>0</v>
      </c>
      <c r="H114" s="24">
        <v>0</v>
      </c>
      <c r="I114" s="24">
        <v>0</v>
      </c>
      <c r="J114" s="24">
        <v>0</v>
      </c>
      <c r="K114" s="88"/>
      <c r="L114" s="89"/>
    </row>
    <row r="115" spans="1:12" ht="30" x14ac:dyDescent="0.2">
      <c r="A115" s="85"/>
      <c r="B115" s="90"/>
      <c r="C115" s="13" t="s">
        <v>7</v>
      </c>
      <c r="D115" s="87"/>
      <c r="E115" s="24">
        <f t="shared" si="35"/>
        <v>48824.270000000004</v>
      </c>
      <c r="F115" s="24">
        <v>0</v>
      </c>
      <c r="G115" s="24">
        <v>14265.85</v>
      </c>
      <c r="H115" s="24">
        <v>28229.3</v>
      </c>
      <c r="I115" s="24">
        <v>6329.12</v>
      </c>
      <c r="J115" s="24">
        <v>0</v>
      </c>
      <c r="K115" s="88"/>
      <c r="L115" s="89"/>
    </row>
    <row r="116" spans="1:12" ht="45" x14ac:dyDescent="0.2">
      <c r="A116" s="85"/>
      <c r="B116" s="90"/>
      <c r="C116" s="13" t="s">
        <v>16</v>
      </c>
      <c r="D116" s="87"/>
      <c r="E116" s="24">
        <f t="shared" si="35"/>
        <v>26638.3</v>
      </c>
      <c r="F116" s="24">
        <v>0</v>
      </c>
      <c r="G116" s="24">
        <v>7783.39</v>
      </c>
      <c r="H116" s="24">
        <v>15401.77</v>
      </c>
      <c r="I116" s="24">
        <v>3453.14</v>
      </c>
      <c r="J116" s="24">
        <v>0</v>
      </c>
      <c r="K116" s="88"/>
      <c r="L116" s="89"/>
    </row>
    <row r="117" spans="1:12" ht="30" x14ac:dyDescent="0.2">
      <c r="A117" s="85"/>
      <c r="B117" s="91"/>
      <c r="C117" s="13" t="s">
        <v>26</v>
      </c>
      <c r="D117" s="87"/>
      <c r="E117" s="24">
        <f t="shared" si="35"/>
        <v>0</v>
      </c>
      <c r="F117" s="24">
        <v>0</v>
      </c>
      <c r="G117" s="24">
        <v>0</v>
      </c>
      <c r="H117" s="24">
        <v>0</v>
      </c>
      <c r="I117" s="24">
        <v>0</v>
      </c>
      <c r="J117" s="24">
        <v>0</v>
      </c>
      <c r="K117" s="88"/>
      <c r="L117" s="89"/>
    </row>
    <row r="118" spans="1:12" ht="15" customHeight="1" x14ac:dyDescent="0.2">
      <c r="A118" s="85" t="s">
        <v>171</v>
      </c>
      <c r="B118" s="86" t="s">
        <v>301</v>
      </c>
      <c r="C118" s="13" t="s">
        <v>2</v>
      </c>
      <c r="D118" s="87" t="s">
        <v>38</v>
      </c>
      <c r="E118" s="24">
        <f t="shared" ref="E118:E122" si="37">SUM(F118:J118)</f>
        <v>0</v>
      </c>
      <c r="F118" s="24">
        <f t="shared" ref="F118:J118" si="38">SUM(F119:F122)</f>
        <v>0</v>
      </c>
      <c r="G118" s="24">
        <f t="shared" si="38"/>
        <v>0</v>
      </c>
      <c r="H118" s="24">
        <f t="shared" si="38"/>
        <v>0</v>
      </c>
      <c r="I118" s="24">
        <f t="shared" si="38"/>
        <v>0</v>
      </c>
      <c r="J118" s="24">
        <f t="shared" si="38"/>
        <v>0</v>
      </c>
      <c r="K118" s="88"/>
      <c r="L118" s="89"/>
    </row>
    <row r="119" spans="1:12" ht="30" x14ac:dyDescent="0.2">
      <c r="A119" s="85"/>
      <c r="B119" s="90"/>
      <c r="C119" s="13" t="s">
        <v>1</v>
      </c>
      <c r="D119" s="87"/>
      <c r="E119" s="24">
        <f t="shared" si="37"/>
        <v>0</v>
      </c>
      <c r="F119" s="24">
        <v>0</v>
      </c>
      <c r="G119" s="24">
        <v>0</v>
      </c>
      <c r="H119" s="24">
        <v>0</v>
      </c>
      <c r="I119" s="24">
        <v>0</v>
      </c>
      <c r="J119" s="24">
        <v>0</v>
      </c>
      <c r="K119" s="88"/>
      <c r="L119" s="89"/>
    </row>
    <row r="120" spans="1:12" ht="30" x14ac:dyDescent="0.2">
      <c r="A120" s="85"/>
      <c r="B120" s="90"/>
      <c r="C120" s="13" t="s">
        <v>7</v>
      </c>
      <c r="D120" s="87"/>
      <c r="E120" s="24">
        <f t="shared" si="37"/>
        <v>0</v>
      </c>
      <c r="F120" s="24">
        <v>0</v>
      </c>
      <c r="G120" s="24">
        <v>0</v>
      </c>
      <c r="H120" s="24">
        <v>0</v>
      </c>
      <c r="I120" s="24">
        <v>0</v>
      </c>
      <c r="J120" s="24">
        <v>0</v>
      </c>
      <c r="K120" s="88"/>
      <c r="L120" s="89"/>
    </row>
    <row r="121" spans="1:12" ht="45" x14ac:dyDescent="0.2">
      <c r="A121" s="85"/>
      <c r="B121" s="90"/>
      <c r="C121" s="13" t="s">
        <v>16</v>
      </c>
      <c r="D121" s="87"/>
      <c r="E121" s="24">
        <f t="shared" si="37"/>
        <v>0</v>
      </c>
      <c r="F121" s="24">
        <v>0</v>
      </c>
      <c r="G121" s="24">
        <v>0</v>
      </c>
      <c r="H121" s="24">
        <v>0</v>
      </c>
      <c r="I121" s="24">
        <v>0</v>
      </c>
      <c r="J121" s="24">
        <v>0</v>
      </c>
      <c r="K121" s="88"/>
      <c r="L121" s="89"/>
    </row>
    <row r="122" spans="1:12" ht="30" x14ac:dyDescent="0.2">
      <c r="A122" s="85"/>
      <c r="B122" s="91"/>
      <c r="C122" s="13" t="s">
        <v>26</v>
      </c>
      <c r="D122" s="87"/>
      <c r="E122" s="24">
        <f t="shared" si="37"/>
        <v>0</v>
      </c>
      <c r="F122" s="24">
        <v>0</v>
      </c>
      <c r="G122" s="24">
        <v>0</v>
      </c>
      <c r="H122" s="24">
        <v>0</v>
      </c>
      <c r="I122" s="24">
        <v>0</v>
      </c>
      <c r="J122" s="24">
        <v>0</v>
      </c>
      <c r="K122" s="88"/>
      <c r="L122" s="89"/>
    </row>
    <row r="123" spans="1:12" ht="15" customHeight="1" x14ac:dyDescent="0.2">
      <c r="A123" s="85" t="s">
        <v>180</v>
      </c>
      <c r="B123" s="86" t="s">
        <v>257</v>
      </c>
      <c r="C123" s="13" t="s">
        <v>2</v>
      </c>
      <c r="D123" s="87" t="s">
        <v>38</v>
      </c>
      <c r="E123" s="24">
        <f t="shared" ref="E123:E142" si="39">SUM(F123:J123)</f>
        <v>17866.669999999998</v>
      </c>
      <c r="F123" s="24">
        <f t="shared" ref="F123:J123" si="40">SUM(F124:F127)</f>
        <v>17866.669999999998</v>
      </c>
      <c r="G123" s="24">
        <f t="shared" si="40"/>
        <v>0</v>
      </c>
      <c r="H123" s="24">
        <f t="shared" si="40"/>
        <v>0</v>
      </c>
      <c r="I123" s="24">
        <f t="shared" si="40"/>
        <v>0</v>
      </c>
      <c r="J123" s="24">
        <f t="shared" si="40"/>
        <v>0</v>
      </c>
      <c r="K123" s="88"/>
      <c r="L123" s="89"/>
    </row>
    <row r="124" spans="1:12" ht="30" x14ac:dyDescent="0.2">
      <c r="A124" s="85"/>
      <c r="B124" s="90"/>
      <c r="C124" s="13" t="s">
        <v>1</v>
      </c>
      <c r="D124" s="87"/>
      <c r="E124" s="24">
        <f t="shared" si="39"/>
        <v>0</v>
      </c>
      <c r="F124" s="24">
        <v>0</v>
      </c>
      <c r="G124" s="24">
        <v>0</v>
      </c>
      <c r="H124" s="24">
        <v>0</v>
      </c>
      <c r="I124" s="24">
        <v>0</v>
      </c>
      <c r="J124" s="24">
        <v>0</v>
      </c>
      <c r="K124" s="88"/>
      <c r="L124" s="89"/>
    </row>
    <row r="125" spans="1:12" ht="30" x14ac:dyDescent="0.2">
      <c r="A125" s="85"/>
      <c r="B125" s="90"/>
      <c r="C125" s="13" t="s">
        <v>7</v>
      </c>
      <c r="D125" s="87"/>
      <c r="E125" s="24">
        <f t="shared" si="39"/>
        <v>5360</v>
      </c>
      <c r="F125" s="93">
        <v>5360</v>
      </c>
      <c r="G125" s="24">
        <v>0</v>
      </c>
      <c r="H125" s="24">
        <v>0</v>
      </c>
      <c r="I125" s="24">
        <v>0</v>
      </c>
      <c r="J125" s="24">
        <v>0</v>
      </c>
      <c r="K125" s="88"/>
      <c r="L125" s="89"/>
    </row>
    <row r="126" spans="1:12" ht="45" x14ac:dyDescent="0.2">
      <c r="A126" s="85"/>
      <c r="B126" s="90"/>
      <c r="C126" s="13" t="s">
        <v>16</v>
      </c>
      <c r="D126" s="87"/>
      <c r="E126" s="24">
        <f t="shared" si="39"/>
        <v>12506.67</v>
      </c>
      <c r="F126" s="93">
        <v>12506.67</v>
      </c>
      <c r="G126" s="24">
        <v>0</v>
      </c>
      <c r="H126" s="24">
        <v>0</v>
      </c>
      <c r="I126" s="24">
        <v>0</v>
      </c>
      <c r="J126" s="24">
        <v>0</v>
      </c>
      <c r="K126" s="88"/>
      <c r="L126" s="89"/>
    </row>
    <row r="127" spans="1:12" ht="30" x14ac:dyDescent="0.2">
      <c r="A127" s="85"/>
      <c r="B127" s="91"/>
      <c r="C127" s="13" t="s">
        <v>26</v>
      </c>
      <c r="D127" s="87"/>
      <c r="E127" s="24">
        <f t="shared" si="39"/>
        <v>0</v>
      </c>
      <c r="F127" s="24">
        <v>0</v>
      </c>
      <c r="G127" s="24">
        <v>0</v>
      </c>
      <c r="H127" s="24">
        <v>0</v>
      </c>
      <c r="I127" s="24">
        <v>0</v>
      </c>
      <c r="J127" s="24">
        <v>0</v>
      </c>
      <c r="K127" s="88"/>
      <c r="L127" s="89"/>
    </row>
    <row r="128" spans="1:12" ht="15" customHeight="1" x14ac:dyDescent="0.2">
      <c r="A128" s="85" t="s">
        <v>188</v>
      </c>
      <c r="B128" s="86" t="s">
        <v>258</v>
      </c>
      <c r="C128" s="13" t="s">
        <v>2</v>
      </c>
      <c r="D128" s="87" t="s">
        <v>38</v>
      </c>
      <c r="E128" s="24">
        <f t="shared" si="39"/>
        <v>0</v>
      </c>
      <c r="F128" s="24">
        <f t="shared" ref="F128:J128" si="41">SUM(F129:F132)</f>
        <v>0</v>
      </c>
      <c r="G128" s="24">
        <f t="shared" si="41"/>
        <v>0</v>
      </c>
      <c r="H128" s="24">
        <f t="shared" si="41"/>
        <v>0</v>
      </c>
      <c r="I128" s="24">
        <f t="shared" si="41"/>
        <v>0</v>
      </c>
      <c r="J128" s="24">
        <f t="shared" si="41"/>
        <v>0</v>
      </c>
      <c r="K128" s="88"/>
      <c r="L128" s="89"/>
    </row>
    <row r="129" spans="1:12" ht="30" x14ac:dyDescent="0.2">
      <c r="A129" s="85"/>
      <c r="B129" s="90"/>
      <c r="C129" s="13" t="s">
        <v>1</v>
      </c>
      <c r="D129" s="87"/>
      <c r="E129" s="24">
        <f t="shared" si="39"/>
        <v>0</v>
      </c>
      <c r="F129" s="24">
        <v>0</v>
      </c>
      <c r="G129" s="24">
        <v>0</v>
      </c>
      <c r="H129" s="24">
        <v>0</v>
      </c>
      <c r="I129" s="24">
        <v>0</v>
      </c>
      <c r="J129" s="24">
        <v>0</v>
      </c>
      <c r="K129" s="88"/>
      <c r="L129" s="89"/>
    </row>
    <row r="130" spans="1:12" ht="30" x14ac:dyDescent="0.2">
      <c r="A130" s="85"/>
      <c r="B130" s="90"/>
      <c r="C130" s="13" t="s">
        <v>7</v>
      </c>
      <c r="D130" s="87"/>
      <c r="E130" s="24">
        <f t="shared" si="39"/>
        <v>0</v>
      </c>
      <c r="F130" s="24">
        <v>0</v>
      </c>
      <c r="G130" s="24">
        <v>0</v>
      </c>
      <c r="H130" s="24">
        <v>0</v>
      </c>
      <c r="I130" s="24">
        <v>0</v>
      </c>
      <c r="J130" s="24">
        <v>0</v>
      </c>
      <c r="K130" s="88"/>
      <c r="L130" s="89"/>
    </row>
    <row r="131" spans="1:12" ht="45" x14ac:dyDescent="0.2">
      <c r="A131" s="85"/>
      <c r="B131" s="90"/>
      <c r="C131" s="13" t="s">
        <v>16</v>
      </c>
      <c r="D131" s="87"/>
      <c r="E131" s="24">
        <f t="shared" si="39"/>
        <v>0</v>
      </c>
      <c r="F131" s="24">
        <v>0</v>
      </c>
      <c r="G131" s="24">
        <v>0</v>
      </c>
      <c r="H131" s="24">
        <v>0</v>
      </c>
      <c r="I131" s="24">
        <v>0</v>
      </c>
      <c r="J131" s="24">
        <v>0</v>
      </c>
      <c r="K131" s="88"/>
      <c r="L131" s="89"/>
    </row>
    <row r="132" spans="1:12" ht="30" x14ac:dyDescent="0.2">
      <c r="A132" s="85"/>
      <c r="B132" s="91"/>
      <c r="C132" s="13" t="s">
        <v>26</v>
      </c>
      <c r="D132" s="87"/>
      <c r="E132" s="24">
        <f t="shared" si="39"/>
        <v>0</v>
      </c>
      <c r="F132" s="24">
        <v>0</v>
      </c>
      <c r="G132" s="24">
        <v>0</v>
      </c>
      <c r="H132" s="24">
        <v>0</v>
      </c>
      <c r="I132" s="24">
        <v>0</v>
      </c>
      <c r="J132" s="24">
        <v>0</v>
      </c>
      <c r="K132" s="88"/>
      <c r="L132" s="89"/>
    </row>
    <row r="133" spans="1:12" ht="15" customHeight="1" x14ac:dyDescent="0.2">
      <c r="A133" s="94" t="s">
        <v>316</v>
      </c>
      <c r="B133" s="86" t="s">
        <v>259</v>
      </c>
      <c r="C133" s="13" t="s">
        <v>2</v>
      </c>
      <c r="D133" s="87" t="s">
        <v>38</v>
      </c>
      <c r="E133" s="24">
        <f t="shared" si="39"/>
        <v>27777.78</v>
      </c>
      <c r="F133" s="24">
        <f t="shared" ref="F133:J133" si="42">SUM(F134:F137)</f>
        <v>0</v>
      </c>
      <c r="G133" s="24">
        <f t="shared" si="42"/>
        <v>27777.78</v>
      </c>
      <c r="H133" s="24">
        <f t="shared" si="42"/>
        <v>0</v>
      </c>
      <c r="I133" s="24">
        <f t="shared" si="42"/>
        <v>0</v>
      </c>
      <c r="J133" s="24">
        <f t="shared" si="42"/>
        <v>0</v>
      </c>
      <c r="K133" s="88"/>
      <c r="L133" s="89"/>
    </row>
    <row r="134" spans="1:12" ht="30" x14ac:dyDescent="0.2">
      <c r="A134" s="95"/>
      <c r="B134" s="90"/>
      <c r="C134" s="13" t="s">
        <v>1</v>
      </c>
      <c r="D134" s="87"/>
      <c r="E134" s="24">
        <f t="shared" si="39"/>
        <v>0</v>
      </c>
      <c r="F134" s="24">
        <v>0</v>
      </c>
      <c r="G134" s="24">
        <v>0</v>
      </c>
      <c r="H134" s="24">
        <v>0</v>
      </c>
      <c r="I134" s="24">
        <v>0</v>
      </c>
      <c r="J134" s="24">
        <v>0</v>
      </c>
      <c r="K134" s="88"/>
      <c r="L134" s="89"/>
    </row>
    <row r="135" spans="1:12" ht="30" x14ac:dyDescent="0.2">
      <c r="A135" s="95"/>
      <c r="B135" s="90"/>
      <c r="C135" s="13" t="s">
        <v>7</v>
      </c>
      <c r="D135" s="87"/>
      <c r="E135" s="24">
        <f t="shared" si="39"/>
        <v>27500</v>
      </c>
      <c r="F135" s="24">
        <v>0</v>
      </c>
      <c r="G135" s="24">
        <v>27500</v>
      </c>
      <c r="H135" s="24">
        <v>0</v>
      </c>
      <c r="I135" s="24">
        <v>0</v>
      </c>
      <c r="J135" s="24">
        <v>0</v>
      </c>
      <c r="K135" s="88"/>
      <c r="L135" s="89"/>
    </row>
    <row r="136" spans="1:12" ht="45" x14ac:dyDescent="0.2">
      <c r="A136" s="95"/>
      <c r="B136" s="90"/>
      <c r="C136" s="13" t="s">
        <v>16</v>
      </c>
      <c r="D136" s="87"/>
      <c r="E136" s="24">
        <f t="shared" si="39"/>
        <v>277.77999999999997</v>
      </c>
      <c r="F136" s="24">
        <v>0</v>
      </c>
      <c r="G136" s="24">
        <v>277.77999999999997</v>
      </c>
      <c r="H136" s="24">
        <v>0</v>
      </c>
      <c r="I136" s="24">
        <v>0</v>
      </c>
      <c r="J136" s="24">
        <v>0</v>
      </c>
      <c r="K136" s="88"/>
      <c r="L136" s="89"/>
    </row>
    <row r="137" spans="1:12" ht="30" x14ac:dyDescent="0.2">
      <c r="A137" s="96"/>
      <c r="B137" s="91"/>
      <c r="C137" s="13" t="s">
        <v>26</v>
      </c>
      <c r="D137" s="87"/>
      <c r="E137" s="24">
        <f t="shared" si="39"/>
        <v>0</v>
      </c>
      <c r="F137" s="24">
        <v>0</v>
      </c>
      <c r="G137" s="24">
        <v>0</v>
      </c>
      <c r="H137" s="24">
        <v>0</v>
      </c>
      <c r="I137" s="24">
        <v>0</v>
      </c>
      <c r="J137" s="24">
        <v>0</v>
      </c>
      <c r="K137" s="88"/>
      <c r="L137" s="89"/>
    </row>
    <row r="138" spans="1:12" ht="15" customHeight="1" x14ac:dyDescent="0.2">
      <c r="A138" s="85" t="s">
        <v>192</v>
      </c>
      <c r="B138" s="86" t="s">
        <v>260</v>
      </c>
      <c r="C138" s="13" t="s">
        <v>2</v>
      </c>
      <c r="D138" s="87" t="s">
        <v>38</v>
      </c>
      <c r="E138" s="24">
        <f t="shared" si="39"/>
        <v>16407.02</v>
      </c>
      <c r="F138" s="24">
        <f t="shared" ref="F138:J138" si="43">SUM(F139:F142)</f>
        <v>16407.02</v>
      </c>
      <c r="G138" s="24">
        <f t="shared" si="43"/>
        <v>0</v>
      </c>
      <c r="H138" s="24">
        <f t="shared" si="43"/>
        <v>0</v>
      </c>
      <c r="I138" s="24">
        <f t="shared" si="43"/>
        <v>0</v>
      </c>
      <c r="J138" s="24">
        <f t="shared" si="43"/>
        <v>0</v>
      </c>
      <c r="K138" s="88"/>
      <c r="L138" s="89"/>
    </row>
    <row r="139" spans="1:12" ht="30" x14ac:dyDescent="0.2">
      <c r="A139" s="85"/>
      <c r="B139" s="90"/>
      <c r="C139" s="13" t="s">
        <v>1</v>
      </c>
      <c r="D139" s="87"/>
      <c r="E139" s="24">
        <f t="shared" si="39"/>
        <v>0</v>
      </c>
      <c r="F139" s="24">
        <v>0</v>
      </c>
      <c r="G139" s="24">
        <v>0</v>
      </c>
      <c r="H139" s="24">
        <v>0</v>
      </c>
      <c r="I139" s="24">
        <v>0</v>
      </c>
      <c r="J139" s="24">
        <v>0</v>
      </c>
      <c r="K139" s="88"/>
      <c r="L139" s="89"/>
    </row>
    <row r="140" spans="1:12" ht="30" x14ac:dyDescent="0.2">
      <c r="A140" s="85"/>
      <c r="B140" s="90"/>
      <c r="C140" s="13" t="s">
        <v>7</v>
      </c>
      <c r="D140" s="87"/>
      <c r="E140" s="24">
        <f t="shared" si="39"/>
        <v>16242.94</v>
      </c>
      <c r="F140" s="24">
        <v>16242.94</v>
      </c>
      <c r="G140" s="24">
        <v>0</v>
      </c>
      <c r="H140" s="24">
        <v>0</v>
      </c>
      <c r="I140" s="24">
        <v>0</v>
      </c>
      <c r="J140" s="24">
        <v>0</v>
      </c>
      <c r="K140" s="88"/>
      <c r="L140" s="89"/>
    </row>
    <row r="141" spans="1:12" ht="45" x14ac:dyDescent="0.2">
      <c r="A141" s="85"/>
      <c r="B141" s="90"/>
      <c r="C141" s="13" t="s">
        <v>16</v>
      </c>
      <c r="D141" s="87"/>
      <c r="E141" s="24">
        <f t="shared" si="39"/>
        <v>164.08</v>
      </c>
      <c r="F141" s="24">
        <v>164.08</v>
      </c>
      <c r="G141" s="24">
        <v>0</v>
      </c>
      <c r="H141" s="24">
        <v>0</v>
      </c>
      <c r="I141" s="24">
        <v>0</v>
      </c>
      <c r="J141" s="24">
        <v>0</v>
      </c>
      <c r="K141" s="88"/>
      <c r="L141" s="89"/>
    </row>
    <row r="142" spans="1:12" ht="30" x14ac:dyDescent="0.2">
      <c r="A142" s="85"/>
      <c r="B142" s="91"/>
      <c r="C142" s="13" t="s">
        <v>26</v>
      </c>
      <c r="D142" s="87"/>
      <c r="E142" s="24">
        <f t="shared" si="39"/>
        <v>0</v>
      </c>
      <c r="F142" s="24">
        <v>0</v>
      </c>
      <c r="G142" s="24">
        <v>0</v>
      </c>
      <c r="H142" s="24">
        <v>0</v>
      </c>
      <c r="I142" s="24">
        <v>0</v>
      </c>
      <c r="J142" s="24">
        <v>0</v>
      </c>
      <c r="K142" s="88"/>
      <c r="L142" s="89"/>
    </row>
    <row r="143" spans="1:12" ht="15" customHeight="1" x14ac:dyDescent="0.2">
      <c r="A143" s="97" t="s">
        <v>255</v>
      </c>
      <c r="B143" s="86" t="s">
        <v>261</v>
      </c>
      <c r="C143" s="13" t="s">
        <v>254</v>
      </c>
      <c r="D143" s="87" t="s">
        <v>38</v>
      </c>
      <c r="E143" s="24">
        <f t="shared" si="35"/>
        <v>0</v>
      </c>
      <c r="F143" s="24">
        <f t="shared" ref="F143:J143" si="44">SUM(F144:F147)</f>
        <v>0</v>
      </c>
      <c r="G143" s="24">
        <f t="shared" si="44"/>
        <v>0</v>
      </c>
      <c r="H143" s="24">
        <f t="shared" si="44"/>
        <v>0</v>
      </c>
      <c r="I143" s="24">
        <f t="shared" si="44"/>
        <v>0</v>
      </c>
      <c r="J143" s="24">
        <f t="shared" si="44"/>
        <v>0</v>
      </c>
      <c r="K143" s="88"/>
      <c r="L143" s="89"/>
    </row>
    <row r="144" spans="1:12" ht="30" x14ac:dyDescent="0.2">
      <c r="A144" s="98"/>
      <c r="B144" s="90"/>
      <c r="C144" s="13" t="s">
        <v>1</v>
      </c>
      <c r="D144" s="87"/>
      <c r="E144" s="24">
        <f t="shared" si="35"/>
        <v>0</v>
      </c>
      <c r="F144" s="24">
        <v>0</v>
      </c>
      <c r="G144" s="24">
        <v>0</v>
      </c>
      <c r="H144" s="24">
        <v>0</v>
      </c>
      <c r="I144" s="24">
        <v>0</v>
      </c>
      <c r="J144" s="24">
        <v>0</v>
      </c>
      <c r="K144" s="88"/>
      <c r="L144" s="89"/>
    </row>
    <row r="145" spans="1:12" ht="30" x14ac:dyDescent="0.2">
      <c r="A145" s="98"/>
      <c r="B145" s="90"/>
      <c r="C145" s="13" t="s">
        <v>7</v>
      </c>
      <c r="D145" s="87"/>
      <c r="E145" s="24">
        <f t="shared" si="35"/>
        <v>0</v>
      </c>
      <c r="F145" s="24">
        <v>0</v>
      </c>
      <c r="G145" s="24">
        <v>0</v>
      </c>
      <c r="H145" s="24">
        <v>0</v>
      </c>
      <c r="I145" s="24">
        <v>0</v>
      </c>
      <c r="J145" s="24">
        <v>0</v>
      </c>
      <c r="K145" s="88"/>
      <c r="L145" s="89"/>
    </row>
    <row r="146" spans="1:12" ht="45" x14ac:dyDescent="0.2">
      <c r="A146" s="98"/>
      <c r="B146" s="90"/>
      <c r="C146" s="13" t="s">
        <v>16</v>
      </c>
      <c r="D146" s="87"/>
      <c r="E146" s="24">
        <f t="shared" si="35"/>
        <v>0</v>
      </c>
      <c r="F146" s="24">
        <v>0</v>
      </c>
      <c r="G146" s="24">
        <v>0</v>
      </c>
      <c r="H146" s="24">
        <v>0</v>
      </c>
      <c r="I146" s="24">
        <v>0</v>
      </c>
      <c r="J146" s="24">
        <v>0</v>
      </c>
      <c r="K146" s="88"/>
      <c r="L146" s="89"/>
    </row>
    <row r="147" spans="1:12" ht="30" x14ac:dyDescent="0.2">
      <c r="A147" s="99"/>
      <c r="B147" s="91"/>
      <c r="C147" s="13" t="s">
        <v>26</v>
      </c>
      <c r="D147" s="87"/>
      <c r="E147" s="24">
        <f t="shared" si="35"/>
        <v>0</v>
      </c>
      <c r="F147" s="24">
        <v>0</v>
      </c>
      <c r="G147" s="24">
        <v>0</v>
      </c>
      <c r="H147" s="24">
        <v>0</v>
      </c>
      <c r="I147" s="24">
        <v>0</v>
      </c>
      <c r="J147" s="24">
        <v>0</v>
      </c>
      <c r="K147" s="88"/>
      <c r="L147" s="89"/>
    </row>
    <row r="148" spans="1:12" ht="15" customHeight="1" x14ac:dyDescent="0.2">
      <c r="A148" s="97" t="s">
        <v>279</v>
      </c>
      <c r="B148" s="86" t="s">
        <v>280</v>
      </c>
      <c r="C148" s="13" t="s">
        <v>254</v>
      </c>
      <c r="D148" s="87" t="s">
        <v>38</v>
      </c>
      <c r="E148" s="24">
        <f t="shared" ref="E148:E152" si="45">SUM(F148:J148)</f>
        <v>25820.760000000002</v>
      </c>
      <c r="F148" s="24">
        <f t="shared" ref="F148:J148" si="46">SUM(F149:F152)</f>
        <v>5820.76</v>
      </c>
      <c r="G148" s="24">
        <f t="shared" si="46"/>
        <v>20000</v>
      </c>
      <c r="H148" s="24">
        <f t="shared" si="46"/>
        <v>0</v>
      </c>
      <c r="I148" s="24">
        <f t="shared" si="46"/>
        <v>0</v>
      </c>
      <c r="J148" s="24">
        <f t="shared" si="46"/>
        <v>0</v>
      </c>
      <c r="K148" s="88"/>
      <c r="L148" s="89"/>
    </row>
    <row r="149" spans="1:12" ht="30" x14ac:dyDescent="0.2">
      <c r="A149" s="98"/>
      <c r="B149" s="90"/>
      <c r="C149" s="13" t="s">
        <v>1</v>
      </c>
      <c r="D149" s="87"/>
      <c r="E149" s="24">
        <f t="shared" si="45"/>
        <v>0</v>
      </c>
      <c r="F149" s="24">
        <v>0</v>
      </c>
      <c r="G149" s="24">
        <v>0</v>
      </c>
      <c r="H149" s="24">
        <v>0</v>
      </c>
      <c r="I149" s="24">
        <v>0</v>
      </c>
      <c r="J149" s="24">
        <v>0</v>
      </c>
      <c r="K149" s="88"/>
      <c r="L149" s="89"/>
    </row>
    <row r="150" spans="1:12" ht="30" x14ac:dyDescent="0.2">
      <c r="A150" s="98"/>
      <c r="B150" s="90"/>
      <c r="C150" s="13" t="s">
        <v>7</v>
      </c>
      <c r="D150" s="87"/>
      <c r="E150" s="24">
        <f t="shared" si="45"/>
        <v>9702</v>
      </c>
      <c r="F150" s="92">
        <v>3702</v>
      </c>
      <c r="G150" s="92">
        <v>6000</v>
      </c>
      <c r="H150" s="24">
        <v>0</v>
      </c>
      <c r="I150" s="24">
        <v>0</v>
      </c>
      <c r="J150" s="24">
        <v>0</v>
      </c>
      <c r="K150" s="88"/>
      <c r="L150" s="89"/>
    </row>
    <row r="151" spans="1:12" ht="45" x14ac:dyDescent="0.2">
      <c r="A151" s="98"/>
      <c r="B151" s="90"/>
      <c r="C151" s="13" t="s">
        <v>16</v>
      </c>
      <c r="D151" s="87"/>
      <c r="E151" s="24">
        <f t="shared" si="45"/>
        <v>16118.76</v>
      </c>
      <c r="F151" s="92">
        <v>2118.7600000000002</v>
      </c>
      <c r="G151" s="92">
        <v>14000</v>
      </c>
      <c r="H151" s="24">
        <v>0</v>
      </c>
      <c r="I151" s="24">
        <v>0</v>
      </c>
      <c r="J151" s="24">
        <v>0</v>
      </c>
      <c r="K151" s="88"/>
      <c r="L151" s="89"/>
    </row>
    <row r="152" spans="1:12" ht="30" x14ac:dyDescent="0.2">
      <c r="A152" s="99"/>
      <c r="B152" s="91"/>
      <c r="C152" s="13" t="s">
        <v>26</v>
      </c>
      <c r="D152" s="87"/>
      <c r="E152" s="24">
        <f t="shared" si="45"/>
        <v>0</v>
      </c>
      <c r="F152" s="24">
        <v>0</v>
      </c>
      <c r="G152" s="24">
        <v>0</v>
      </c>
      <c r="H152" s="24">
        <v>0</v>
      </c>
      <c r="I152" s="24">
        <v>0</v>
      </c>
      <c r="J152" s="24">
        <v>0</v>
      </c>
      <c r="K152" s="88"/>
      <c r="L152" s="89"/>
    </row>
    <row r="153" spans="1:12" ht="15" customHeight="1" x14ac:dyDescent="0.2">
      <c r="A153" s="97" t="s">
        <v>317</v>
      </c>
      <c r="B153" s="86" t="s">
        <v>271</v>
      </c>
      <c r="C153" s="13" t="s">
        <v>254</v>
      </c>
      <c r="D153" s="87" t="s">
        <v>38</v>
      </c>
      <c r="E153" s="24">
        <f t="shared" ref="E153:E157" si="47">SUM(F153:J153)</f>
        <v>0</v>
      </c>
      <c r="F153" s="24">
        <f t="shared" ref="F153:J153" si="48">SUM(F154:F157)</f>
        <v>0</v>
      </c>
      <c r="G153" s="24">
        <f t="shared" si="48"/>
        <v>0</v>
      </c>
      <c r="H153" s="24">
        <f t="shared" si="48"/>
        <v>0</v>
      </c>
      <c r="I153" s="24">
        <f t="shared" si="48"/>
        <v>0</v>
      </c>
      <c r="J153" s="24">
        <f t="shared" si="48"/>
        <v>0</v>
      </c>
      <c r="K153" s="88"/>
      <c r="L153" s="89"/>
    </row>
    <row r="154" spans="1:12" ht="30" x14ac:dyDescent="0.2">
      <c r="A154" s="98"/>
      <c r="B154" s="90"/>
      <c r="C154" s="13" t="s">
        <v>1</v>
      </c>
      <c r="D154" s="87"/>
      <c r="E154" s="24">
        <f t="shared" si="47"/>
        <v>0</v>
      </c>
      <c r="F154" s="24">
        <v>0</v>
      </c>
      <c r="G154" s="92">
        <v>0</v>
      </c>
      <c r="H154" s="24">
        <v>0</v>
      </c>
      <c r="I154" s="24">
        <v>0</v>
      </c>
      <c r="J154" s="24">
        <v>0</v>
      </c>
      <c r="K154" s="88"/>
      <c r="L154" s="89"/>
    </row>
    <row r="155" spans="1:12" ht="30" x14ac:dyDescent="0.2">
      <c r="A155" s="98"/>
      <c r="B155" s="90"/>
      <c r="C155" s="13" t="s">
        <v>7</v>
      </c>
      <c r="D155" s="87"/>
      <c r="E155" s="24">
        <f t="shared" si="47"/>
        <v>0</v>
      </c>
      <c r="F155" s="24">
        <v>0</v>
      </c>
      <c r="G155" s="92">
        <v>0</v>
      </c>
      <c r="H155" s="24">
        <v>0</v>
      </c>
      <c r="I155" s="24">
        <v>0</v>
      </c>
      <c r="J155" s="24">
        <v>0</v>
      </c>
      <c r="K155" s="88"/>
      <c r="L155" s="89"/>
    </row>
    <row r="156" spans="1:12" ht="45" x14ac:dyDescent="0.2">
      <c r="A156" s="98"/>
      <c r="B156" s="90"/>
      <c r="C156" s="13" t="s">
        <v>16</v>
      </c>
      <c r="D156" s="87"/>
      <c r="E156" s="24">
        <f t="shared" si="47"/>
        <v>0</v>
      </c>
      <c r="F156" s="24">
        <v>0</v>
      </c>
      <c r="G156" s="92">
        <v>0</v>
      </c>
      <c r="H156" s="24">
        <v>0</v>
      </c>
      <c r="I156" s="24">
        <v>0</v>
      </c>
      <c r="J156" s="24">
        <v>0</v>
      </c>
      <c r="K156" s="88"/>
      <c r="L156" s="89"/>
    </row>
    <row r="157" spans="1:12" ht="30" x14ac:dyDescent="0.2">
      <c r="A157" s="99"/>
      <c r="B157" s="91"/>
      <c r="C157" s="13" t="s">
        <v>26</v>
      </c>
      <c r="D157" s="87"/>
      <c r="E157" s="24">
        <f t="shared" si="47"/>
        <v>0</v>
      </c>
      <c r="F157" s="24">
        <v>0</v>
      </c>
      <c r="G157" s="92">
        <v>0</v>
      </c>
      <c r="H157" s="24">
        <v>0</v>
      </c>
      <c r="I157" s="24">
        <v>0</v>
      </c>
      <c r="J157" s="24">
        <v>0</v>
      </c>
      <c r="K157" s="88"/>
      <c r="L157" s="89"/>
    </row>
    <row r="158" spans="1:12" ht="15.75" customHeight="1" x14ac:dyDescent="0.2">
      <c r="A158" s="100"/>
      <c r="B158" s="78" t="s">
        <v>137</v>
      </c>
      <c r="C158" s="79"/>
      <c r="D158" s="79"/>
      <c r="E158" s="79"/>
      <c r="F158" s="79"/>
      <c r="G158" s="79"/>
      <c r="H158" s="79"/>
      <c r="I158" s="79"/>
      <c r="J158" s="79"/>
      <c r="K158" s="80"/>
      <c r="L158" s="81"/>
    </row>
    <row r="159" spans="1:12" ht="75" x14ac:dyDescent="0.2">
      <c r="A159" s="82" t="s">
        <v>6</v>
      </c>
      <c r="B159" s="83" t="s">
        <v>231</v>
      </c>
      <c r="C159" s="13"/>
      <c r="D159" s="13"/>
      <c r="E159" s="13"/>
      <c r="F159" s="24"/>
      <c r="G159" s="24"/>
      <c r="H159" s="13"/>
      <c r="I159" s="13"/>
      <c r="J159" s="13"/>
      <c r="K159" s="13"/>
      <c r="L159" s="84"/>
    </row>
    <row r="160" spans="1:12" ht="15" customHeight="1" x14ac:dyDescent="0.2">
      <c r="A160" s="85" t="s">
        <v>173</v>
      </c>
      <c r="B160" s="86" t="s">
        <v>246</v>
      </c>
      <c r="C160" s="13" t="s">
        <v>2</v>
      </c>
      <c r="D160" s="87" t="s">
        <v>38</v>
      </c>
      <c r="E160" s="24">
        <f t="shared" ref="E160:J160" si="49">SUM(E161:E164)</f>
        <v>971584.70000000007</v>
      </c>
      <c r="F160" s="24">
        <f t="shared" si="49"/>
        <v>241801</v>
      </c>
      <c r="G160" s="24">
        <f t="shared" si="49"/>
        <v>248721.9</v>
      </c>
      <c r="H160" s="24">
        <f t="shared" si="49"/>
        <v>240530.9</v>
      </c>
      <c r="I160" s="24">
        <f t="shared" si="49"/>
        <v>240530.9</v>
      </c>
      <c r="J160" s="24">
        <f t="shared" si="49"/>
        <v>0</v>
      </c>
      <c r="K160" s="88"/>
      <c r="L160" s="89"/>
    </row>
    <row r="161" spans="1:15" ht="34.5" customHeight="1" x14ac:dyDescent="0.2">
      <c r="A161" s="85"/>
      <c r="B161" s="90"/>
      <c r="C161" s="13" t="s">
        <v>1</v>
      </c>
      <c r="D161" s="87"/>
      <c r="E161" s="24">
        <f t="shared" ref="E161:E204" si="50">SUM(F161:J161)</f>
        <v>0</v>
      </c>
      <c r="F161" s="93">
        <v>0</v>
      </c>
      <c r="G161" s="93">
        <v>0</v>
      </c>
      <c r="H161" s="93">
        <v>0</v>
      </c>
      <c r="I161" s="93">
        <v>0</v>
      </c>
      <c r="J161" s="93">
        <v>0</v>
      </c>
      <c r="K161" s="88"/>
      <c r="L161" s="89"/>
    </row>
    <row r="162" spans="1:15" ht="30" x14ac:dyDescent="0.2">
      <c r="A162" s="85"/>
      <c r="B162" s="90"/>
      <c r="C162" s="13" t="s">
        <v>7</v>
      </c>
      <c r="D162" s="87"/>
      <c r="E162" s="24">
        <f t="shared" si="50"/>
        <v>0</v>
      </c>
      <c r="F162" s="93">
        <v>0</v>
      </c>
      <c r="G162" s="93">
        <v>0</v>
      </c>
      <c r="H162" s="93">
        <v>0</v>
      </c>
      <c r="I162" s="93">
        <v>0</v>
      </c>
      <c r="J162" s="93">
        <v>0</v>
      </c>
      <c r="K162" s="88"/>
      <c r="L162" s="89"/>
    </row>
    <row r="163" spans="1:15" ht="45" x14ac:dyDescent="0.2">
      <c r="A163" s="85"/>
      <c r="B163" s="90"/>
      <c r="C163" s="13" t="s">
        <v>16</v>
      </c>
      <c r="D163" s="87"/>
      <c r="E163" s="24">
        <f t="shared" si="50"/>
        <v>971584.70000000007</v>
      </c>
      <c r="F163" s="93">
        <v>241801</v>
      </c>
      <c r="G163" s="93">
        <v>248721.9</v>
      </c>
      <c r="H163" s="93">
        <v>240530.9</v>
      </c>
      <c r="I163" s="93">
        <v>240530.9</v>
      </c>
      <c r="J163" s="93">
        <v>0</v>
      </c>
      <c r="K163" s="88"/>
      <c r="L163" s="89"/>
    </row>
    <row r="164" spans="1:15" ht="30" x14ac:dyDescent="0.2">
      <c r="A164" s="85"/>
      <c r="B164" s="91"/>
      <c r="C164" s="13" t="s">
        <v>26</v>
      </c>
      <c r="D164" s="87"/>
      <c r="E164" s="24">
        <f t="shared" si="50"/>
        <v>0</v>
      </c>
      <c r="F164" s="93">
        <v>0</v>
      </c>
      <c r="G164" s="93">
        <v>0</v>
      </c>
      <c r="H164" s="93">
        <v>0</v>
      </c>
      <c r="I164" s="93">
        <v>0</v>
      </c>
      <c r="J164" s="93">
        <v>0</v>
      </c>
      <c r="K164" s="88"/>
      <c r="L164" s="89"/>
    </row>
    <row r="165" spans="1:15" ht="18.75" customHeight="1" x14ac:dyDescent="0.2">
      <c r="A165" s="85" t="s">
        <v>175</v>
      </c>
      <c r="B165" s="86" t="s">
        <v>233</v>
      </c>
      <c r="C165" s="13" t="s">
        <v>2</v>
      </c>
      <c r="D165" s="87" t="s">
        <v>38</v>
      </c>
      <c r="E165" s="24">
        <f t="shared" si="50"/>
        <v>707315.5</v>
      </c>
      <c r="F165" s="24">
        <f t="shared" ref="F165:J165" si="51">SUM(F166:F169)</f>
        <v>171015.5</v>
      </c>
      <c r="G165" s="24">
        <f t="shared" si="51"/>
        <v>181100</v>
      </c>
      <c r="H165" s="24">
        <f t="shared" si="51"/>
        <v>177600</v>
      </c>
      <c r="I165" s="24">
        <f t="shared" si="51"/>
        <v>177600</v>
      </c>
      <c r="J165" s="24">
        <f t="shared" si="51"/>
        <v>0</v>
      </c>
      <c r="K165" s="88"/>
      <c r="L165" s="89"/>
    </row>
    <row r="166" spans="1:15" ht="30" x14ac:dyDescent="0.2">
      <c r="A166" s="85"/>
      <c r="B166" s="90"/>
      <c r="C166" s="13" t="s">
        <v>1</v>
      </c>
      <c r="D166" s="87"/>
      <c r="E166" s="24">
        <f t="shared" si="50"/>
        <v>0</v>
      </c>
      <c r="F166" s="93">
        <v>0</v>
      </c>
      <c r="G166" s="93">
        <v>0</v>
      </c>
      <c r="H166" s="93">
        <v>0</v>
      </c>
      <c r="I166" s="93">
        <v>0</v>
      </c>
      <c r="J166" s="93">
        <v>0</v>
      </c>
      <c r="K166" s="88"/>
      <c r="L166" s="89"/>
    </row>
    <row r="167" spans="1:15" ht="30" x14ac:dyDescent="0.2">
      <c r="A167" s="85"/>
      <c r="B167" s="90"/>
      <c r="C167" s="13" t="s">
        <v>7</v>
      </c>
      <c r="D167" s="87"/>
      <c r="E167" s="24">
        <f t="shared" si="50"/>
        <v>0</v>
      </c>
      <c r="F167" s="93">
        <v>0</v>
      </c>
      <c r="G167" s="93">
        <v>0</v>
      </c>
      <c r="H167" s="93">
        <v>0</v>
      </c>
      <c r="I167" s="93">
        <v>0</v>
      </c>
      <c r="J167" s="93">
        <v>0</v>
      </c>
      <c r="K167" s="88"/>
      <c r="L167" s="89"/>
    </row>
    <row r="168" spans="1:15" ht="45" x14ac:dyDescent="0.2">
      <c r="A168" s="85"/>
      <c r="B168" s="90"/>
      <c r="C168" s="13" t="s">
        <v>16</v>
      </c>
      <c r="D168" s="87"/>
      <c r="E168" s="24">
        <f t="shared" si="50"/>
        <v>707315.5</v>
      </c>
      <c r="F168" s="93">
        <v>171015.5</v>
      </c>
      <c r="G168" s="93">
        <v>181100</v>
      </c>
      <c r="H168" s="93">
        <v>177600</v>
      </c>
      <c r="I168" s="93">
        <v>177600</v>
      </c>
      <c r="J168" s="93">
        <v>0</v>
      </c>
      <c r="K168" s="88"/>
      <c r="L168" s="89"/>
      <c r="O168" s="101"/>
    </row>
    <row r="169" spans="1:15" ht="30" x14ac:dyDescent="0.2">
      <c r="A169" s="85"/>
      <c r="B169" s="91"/>
      <c r="C169" s="13" t="s">
        <v>26</v>
      </c>
      <c r="D169" s="87"/>
      <c r="E169" s="24">
        <f t="shared" si="50"/>
        <v>0</v>
      </c>
      <c r="F169" s="93">
        <v>0</v>
      </c>
      <c r="G169" s="93">
        <v>0</v>
      </c>
      <c r="H169" s="93">
        <v>0</v>
      </c>
      <c r="I169" s="93">
        <v>0</v>
      </c>
      <c r="J169" s="93">
        <v>0</v>
      </c>
      <c r="K169" s="88"/>
      <c r="L169" s="89"/>
    </row>
    <row r="170" spans="1:15" ht="15" customHeight="1" x14ac:dyDescent="0.2">
      <c r="A170" s="85" t="s">
        <v>172</v>
      </c>
      <c r="B170" s="86" t="s">
        <v>234</v>
      </c>
      <c r="C170" s="13" t="s">
        <v>2</v>
      </c>
      <c r="D170" s="87" t="s">
        <v>38</v>
      </c>
      <c r="E170" s="24">
        <f t="shared" si="50"/>
        <v>63000</v>
      </c>
      <c r="F170" s="24">
        <f t="shared" ref="F170:J170" si="52">SUM(F171:F174)</f>
        <v>15000</v>
      </c>
      <c r="G170" s="24">
        <f t="shared" si="52"/>
        <v>16000</v>
      </c>
      <c r="H170" s="24">
        <f t="shared" si="52"/>
        <v>16000</v>
      </c>
      <c r="I170" s="24">
        <f t="shared" si="52"/>
        <v>16000</v>
      </c>
      <c r="J170" s="24">
        <f t="shared" si="52"/>
        <v>0</v>
      </c>
      <c r="K170" s="88"/>
      <c r="L170" s="89"/>
    </row>
    <row r="171" spans="1:15" ht="30" x14ac:dyDescent="0.2">
      <c r="A171" s="85"/>
      <c r="B171" s="90"/>
      <c r="C171" s="13" t="s">
        <v>1</v>
      </c>
      <c r="D171" s="87"/>
      <c r="E171" s="24">
        <f t="shared" si="50"/>
        <v>0</v>
      </c>
      <c r="F171" s="93">
        <v>0</v>
      </c>
      <c r="G171" s="93">
        <v>0</v>
      </c>
      <c r="H171" s="93">
        <v>0</v>
      </c>
      <c r="I171" s="93">
        <v>0</v>
      </c>
      <c r="J171" s="93">
        <v>0</v>
      </c>
      <c r="K171" s="88"/>
      <c r="L171" s="89"/>
    </row>
    <row r="172" spans="1:15" ht="30" x14ac:dyDescent="0.2">
      <c r="A172" s="85"/>
      <c r="B172" s="90"/>
      <c r="C172" s="13" t="s">
        <v>7</v>
      </c>
      <c r="D172" s="87"/>
      <c r="E172" s="24">
        <f t="shared" si="50"/>
        <v>0</v>
      </c>
      <c r="F172" s="93">
        <v>0</v>
      </c>
      <c r="G172" s="93">
        <v>0</v>
      </c>
      <c r="H172" s="93">
        <v>0</v>
      </c>
      <c r="I172" s="93">
        <v>0</v>
      </c>
      <c r="J172" s="93">
        <v>0</v>
      </c>
      <c r="K172" s="88"/>
      <c r="L172" s="89"/>
    </row>
    <row r="173" spans="1:15" ht="45" x14ac:dyDescent="0.2">
      <c r="A173" s="85"/>
      <c r="B173" s="90"/>
      <c r="C173" s="13" t="s">
        <v>16</v>
      </c>
      <c r="D173" s="87"/>
      <c r="E173" s="24">
        <f t="shared" si="50"/>
        <v>63000</v>
      </c>
      <c r="F173" s="93">
        <v>15000</v>
      </c>
      <c r="G173" s="93">
        <v>16000</v>
      </c>
      <c r="H173" s="93">
        <v>16000</v>
      </c>
      <c r="I173" s="93">
        <v>16000</v>
      </c>
      <c r="J173" s="93">
        <v>0</v>
      </c>
      <c r="K173" s="88"/>
      <c r="L173" s="89"/>
    </row>
    <row r="174" spans="1:15" ht="30" x14ac:dyDescent="0.2">
      <c r="A174" s="85"/>
      <c r="B174" s="91"/>
      <c r="C174" s="13" t="s">
        <v>26</v>
      </c>
      <c r="D174" s="87"/>
      <c r="E174" s="24">
        <f t="shared" si="50"/>
        <v>0</v>
      </c>
      <c r="F174" s="93">
        <v>0</v>
      </c>
      <c r="G174" s="93">
        <v>0</v>
      </c>
      <c r="H174" s="93">
        <v>0</v>
      </c>
      <c r="I174" s="93">
        <v>0</v>
      </c>
      <c r="J174" s="93">
        <v>0</v>
      </c>
      <c r="K174" s="88"/>
      <c r="L174" s="89"/>
    </row>
    <row r="175" spans="1:15" ht="15" customHeight="1" x14ac:dyDescent="0.2">
      <c r="A175" s="85" t="s">
        <v>172</v>
      </c>
      <c r="B175" s="86" t="s">
        <v>302</v>
      </c>
      <c r="C175" s="13" t="s">
        <v>2</v>
      </c>
      <c r="D175" s="87" t="s">
        <v>38</v>
      </c>
      <c r="E175" s="24">
        <f t="shared" ref="E175:E184" si="53">SUM(F175:J175)</f>
        <v>0</v>
      </c>
      <c r="F175" s="24">
        <f t="shared" ref="F175:J175" si="54">SUM(F176:F179)</f>
        <v>0</v>
      </c>
      <c r="G175" s="24">
        <f t="shared" si="54"/>
        <v>0</v>
      </c>
      <c r="H175" s="24">
        <f t="shared" si="54"/>
        <v>0</v>
      </c>
      <c r="I175" s="24">
        <f t="shared" si="54"/>
        <v>0</v>
      </c>
      <c r="J175" s="24">
        <f t="shared" si="54"/>
        <v>0</v>
      </c>
      <c r="K175" s="88"/>
      <c r="L175" s="89"/>
    </row>
    <row r="176" spans="1:15" ht="30" x14ac:dyDescent="0.2">
      <c r="A176" s="85"/>
      <c r="B176" s="90"/>
      <c r="C176" s="13" t="s">
        <v>1</v>
      </c>
      <c r="D176" s="87"/>
      <c r="E176" s="24">
        <f t="shared" si="53"/>
        <v>0</v>
      </c>
      <c r="F176" s="93">
        <v>0</v>
      </c>
      <c r="G176" s="93">
        <v>0</v>
      </c>
      <c r="H176" s="93">
        <v>0</v>
      </c>
      <c r="I176" s="93">
        <v>0</v>
      </c>
      <c r="J176" s="93">
        <v>0</v>
      </c>
      <c r="K176" s="88"/>
      <c r="L176" s="89"/>
    </row>
    <row r="177" spans="1:12" ht="30" x14ac:dyDescent="0.2">
      <c r="A177" s="85"/>
      <c r="B177" s="90"/>
      <c r="C177" s="13" t="s">
        <v>7</v>
      </c>
      <c r="D177" s="87"/>
      <c r="E177" s="24">
        <f t="shared" si="53"/>
        <v>0</v>
      </c>
      <c r="F177" s="93">
        <v>0</v>
      </c>
      <c r="G177" s="93">
        <v>0</v>
      </c>
      <c r="H177" s="93">
        <v>0</v>
      </c>
      <c r="I177" s="93">
        <v>0</v>
      </c>
      <c r="J177" s="93">
        <v>0</v>
      </c>
      <c r="K177" s="88"/>
      <c r="L177" s="89"/>
    </row>
    <row r="178" spans="1:12" ht="45" x14ac:dyDescent="0.2">
      <c r="A178" s="85"/>
      <c r="B178" s="90"/>
      <c r="C178" s="13" t="s">
        <v>16</v>
      </c>
      <c r="D178" s="87"/>
      <c r="E178" s="24">
        <f t="shared" si="53"/>
        <v>0</v>
      </c>
      <c r="F178" s="93">
        <v>0</v>
      </c>
      <c r="G178" s="93">
        <v>0</v>
      </c>
      <c r="H178" s="93">
        <v>0</v>
      </c>
      <c r="I178" s="93">
        <v>0</v>
      </c>
      <c r="J178" s="93">
        <v>0</v>
      </c>
      <c r="K178" s="88"/>
      <c r="L178" s="89"/>
    </row>
    <row r="179" spans="1:12" ht="30" x14ac:dyDescent="0.2">
      <c r="A179" s="85"/>
      <c r="B179" s="91"/>
      <c r="C179" s="13" t="s">
        <v>26</v>
      </c>
      <c r="D179" s="87"/>
      <c r="E179" s="24">
        <f t="shared" si="53"/>
        <v>0</v>
      </c>
      <c r="F179" s="93">
        <v>0</v>
      </c>
      <c r="G179" s="93">
        <v>0</v>
      </c>
      <c r="H179" s="93">
        <v>0</v>
      </c>
      <c r="I179" s="93">
        <v>0</v>
      </c>
      <c r="J179" s="93">
        <v>0</v>
      </c>
      <c r="K179" s="88"/>
      <c r="L179" s="89"/>
    </row>
    <row r="180" spans="1:12" ht="15" customHeight="1" x14ac:dyDescent="0.2">
      <c r="A180" s="85" t="s">
        <v>174</v>
      </c>
      <c r="B180" s="86" t="s">
        <v>303</v>
      </c>
      <c r="C180" s="13" t="s">
        <v>2</v>
      </c>
      <c r="D180" s="87" t="s">
        <v>38</v>
      </c>
      <c r="E180" s="24">
        <f t="shared" si="53"/>
        <v>0</v>
      </c>
      <c r="F180" s="24">
        <f t="shared" ref="F180:J180" si="55">SUM(F181:F184)</f>
        <v>0</v>
      </c>
      <c r="G180" s="24">
        <f t="shared" si="55"/>
        <v>0</v>
      </c>
      <c r="H180" s="24">
        <f t="shared" si="55"/>
        <v>0</v>
      </c>
      <c r="I180" s="24">
        <f t="shared" si="55"/>
        <v>0</v>
      </c>
      <c r="J180" s="24">
        <f t="shared" si="55"/>
        <v>0</v>
      </c>
      <c r="K180" s="88"/>
      <c r="L180" s="89"/>
    </row>
    <row r="181" spans="1:12" ht="30" x14ac:dyDescent="0.2">
      <c r="A181" s="85"/>
      <c r="B181" s="90"/>
      <c r="C181" s="13" t="s">
        <v>1</v>
      </c>
      <c r="D181" s="87"/>
      <c r="E181" s="24">
        <f t="shared" si="53"/>
        <v>0</v>
      </c>
      <c r="F181" s="93">
        <v>0</v>
      </c>
      <c r="G181" s="93">
        <v>0</v>
      </c>
      <c r="H181" s="93">
        <v>0</v>
      </c>
      <c r="I181" s="93">
        <v>0</v>
      </c>
      <c r="J181" s="93">
        <v>0</v>
      </c>
      <c r="K181" s="88"/>
      <c r="L181" s="89"/>
    </row>
    <row r="182" spans="1:12" ht="30" x14ac:dyDescent="0.2">
      <c r="A182" s="85"/>
      <c r="B182" s="90"/>
      <c r="C182" s="13" t="s">
        <v>7</v>
      </c>
      <c r="D182" s="87"/>
      <c r="E182" s="24">
        <f t="shared" si="53"/>
        <v>0</v>
      </c>
      <c r="F182" s="93">
        <v>0</v>
      </c>
      <c r="G182" s="93">
        <v>0</v>
      </c>
      <c r="H182" s="93">
        <v>0</v>
      </c>
      <c r="I182" s="93">
        <v>0</v>
      </c>
      <c r="J182" s="93">
        <v>0</v>
      </c>
      <c r="K182" s="88"/>
      <c r="L182" s="89"/>
    </row>
    <row r="183" spans="1:12" ht="45" x14ac:dyDescent="0.2">
      <c r="A183" s="85"/>
      <c r="B183" s="90"/>
      <c r="C183" s="13" t="s">
        <v>16</v>
      </c>
      <c r="D183" s="87"/>
      <c r="E183" s="24">
        <f t="shared" si="53"/>
        <v>0</v>
      </c>
      <c r="F183" s="93">
        <v>0</v>
      </c>
      <c r="G183" s="93">
        <v>0</v>
      </c>
      <c r="H183" s="93">
        <v>0</v>
      </c>
      <c r="I183" s="93">
        <v>0</v>
      </c>
      <c r="J183" s="93">
        <v>0</v>
      </c>
      <c r="K183" s="88"/>
      <c r="L183" s="89"/>
    </row>
    <row r="184" spans="1:12" ht="30" x14ac:dyDescent="0.2">
      <c r="A184" s="85"/>
      <c r="B184" s="91"/>
      <c r="C184" s="13" t="s">
        <v>26</v>
      </c>
      <c r="D184" s="87"/>
      <c r="E184" s="24">
        <f t="shared" si="53"/>
        <v>0</v>
      </c>
      <c r="F184" s="93">
        <v>0</v>
      </c>
      <c r="G184" s="93">
        <v>0</v>
      </c>
      <c r="H184" s="93">
        <v>0</v>
      </c>
      <c r="I184" s="93">
        <v>0</v>
      </c>
      <c r="J184" s="93">
        <v>0</v>
      </c>
      <c r="K184" s="88"/>
      <c r="L184" s="89"/>
    </row>
    <row r="185" spans="1:12" ht="15" customHeight="1" x14ac:dyDescent="0.2">
      <c r="A185" s="85" t="s">
        <v>184</v>
      </c>
      <c r="B185" s="86" t="s">
        <v>305</v>
      </c>
      <c r="C185" s="13" t="s">
        <v>2</v>
      </c>
      <c r="D185" s="87" t="s">
        <v>38</v>
      </c>
      <c r="E185" s="24">
        <f t="shared" ref="E185:E189" si="56">SUM(F185:J185)</f>
        <v>0</v>
      </c>
      <c r="F185" s="24">
        <f t="shared" ref="F185:J185" si="57">SUM(F186:F189)</f>
        <v>0</v>
      </c>
      <c r="G185" s="24">
        <f t="shared" si="57"/>
        <v>0</v>
      </c>
      <c r="H185" s="24">
        <f t="shared" si="57"/>
        <v>0</v>
      </c>
      <c r="I185" s="24">
        <f t="shared" si="57"/>
        <v>0</v>
      </c>
      <c r="J185" s="24">
        <f t="shared" si="57"/>
        <v>0</v>
      </c>
      <c r="K185" s="88"/>
      <c r="L185" s="89"/>
    </row>
    <row r="186" spans="1:12" ht="30" x14ac:dyDescent="0.2">
      <c r="A186" s="85"/>
      <c r="B186" s="90"/>
      <c r="C186" s="13" t="s">
        <v>1</v>
      </c>
      <c r="D186" s="87"/>
      <c r="E186" s="24">
        <f t="shared" si="56"/>
        <v>0</v>
      </c>
      <c r="F186" s="93">
        <v>0</v>
      </c>
      <c r="G186" s="93">
        <v>0</v>
      </c>
      <c r="H186" s="93">
        <v>0</v>
      </c>
      <c r="I186" s="93">
        <v>0</v>
      </c>
      <c r="J186" s="93">
        <v>0</v>
      </c>
      <c r="K186" s="88"/>
      <c r="L186" s="89"/>
    </row>
    <row r="187" spans="1:12" ht="30" x14ac:dyDescent="0.2">
      <c r="A187" s="85"/>
      <c r="B187" s="90"/>
      <c r="C187" s="13" t="s">
        <v>7</v>
      </c>
      <c r="D187" s="87"/>
      <c r="E187" s="24">
        <f t="shared" si="56"/>
        <v>0</v>
      </c>
      <c r="F187" s="93">
        <v>0</v>
      </c>
      <c r="G187" s="93">
        <v>0</v>
      </c>
      <c r="H187" s="93">
        <v>0</v>
      </c>
      <c r="I187" s="93">
        <v>0</v>
      </c>
      <c r="J187" s="93">
        <v>0</v>
      </c>
      <c r="K187" s="88"/>
      <c r="L187" s="89"/>
    </row>
    <row r="188" spans="1:12" ht="45" x14ac:dyDescent="0.2">
      <c r="A188" s="85"/>
      <c r="B188" s="90"/>
      <c r="C188" s="13" t="s">
        <v>16</v>
      </c>
      <c r="D188" s="87"/>
      <c r="E188" s="24">
        <f t="shared" si="56"/>
        <v>0</v>
      </c>
      <c r="F188" s="93">
        <v>0</v>
      </c>
      <c r="G188" s="93">
        <v>0</v>
      </c>
      <c r="H188" s="93">
        <v>0</v>
      </c>
      <c r="I188" s="93">
        <v>0</v>
      </c>
      <c r="J188" s="93">
        <v>0</v>
      </c>
      <c r="K188" s="88"/>
      <c r="L188" s="89"/>
    </row>
    <row r="189" spans="1:12" ht="30" x14ac:dyDescent="0.2">
      <c r="A189" s="85"/>
      <c r="B189" s="91"/>
      <c r="C189" s="13" t="s">
        <v>26</v>
      </c>
      <c r="D189" s="87"/>
      <c r="E189" s="24">
        <f t="shared" si="56"/>
        <v>0</v>
      </c>
      <c r="F189" s="93">
        <v>0</v>
      </c>
      <c r="G189" s="93">
        <v>0</v>
      </c>
      <c r="H189" s="93">
        <v>0</v>
      </c>
      <c r="I189" s="93">
        <v>0</v>
      </c>
      <c r="J189" s="93">
        <v>0</v>
      </c>
      <c r="K189" s="88"/>
      <c r="L189" s="89"/>
    </row>
    <row r="190" spans="1:12" ht="18.75" customHeight="1" x14ac:dyDescent="0.2">
      <c r="A190" s="85" t="s">
        <v>185</v>
      </c>
      <c r="B190" s="86" t="s">
        <v>262</v>
      </c>
      <c r="C190" s="13" t="s">
        <v>2</v>
      </c>
      <c r="D190" s="87" t="s">
        <v>38</v>
      </c>
      <c r="E190" s="24">
        <f t="shared" si="50"/>
        <v>5213</v>
      </c>
      <c r="F190" s="24">
        <f t="shared" ref="F190:J190" si="58">SUM(F191:F194)</f>
        <v>5213</v>
      </c>
      <c r="G190" s="24">
        <f t="shared" si="58"/>
        <v>0</v>
      </c>
      <c r="H190" s="24">
        <f t="shared" si="58"/>
        <v>0</v>
      </c>
      <c r="I190" s="24">
        <f t="shared" si="58"/>
        <v>0</v>
      </c>
      <c r="J190" s="24">
        <f t="shared" si="58"/>
        <v>0</v>
      </c>
      <c r="K190" s="88"/>
      <c r="L190" s="89"/>
    </row>
    <row r="191" spans="1:12" ht="30" x14ac:dyDescent="0.2">
      <c r="A191" s="85"/>
      <c r="B191" s="90"/>
      <c r="C191" s="13" t="s">
        <v>1</v>
      </c>
      <c r="D191" s="87"/>
      <c r="E191" s="24">
        <f t="shared" si="50"/>
        <v>0</v>
      </c>
      <c r="F191" s="93">
        <v>0</v>
      </c>
      <c r="G191" s="93">
        <v>0</v>
      </c>
      <c r="H191" s="93">
        <v>0</v>
      </c>
      <c r="I191" s="93">
        <v>0</v>
      </c>
      <c r="J191" s="93">
        <v>0</v>
      </c>
      <c r="K191" s="88"/>
      <c r="L191" s="89"/>
    </row>
    <row r="192" spans="1:12" ht="30" x14ac:dyDescent="0.2">
      <c r="A192" s="85"/>
      <c r="B192" s="90"/>
      <c r="C192" s="13" t="s">
        <v>7</v>
      </c>
      <c r="D192" s="87"/>
      <c r="E192" s="24">
        <f t="shared" si="50"/>
        <v>0</v>
      </c>
      <c r="F192" s="93">
        <v>0</v>
      </c>
      <c r="G192" s="93">
        <v>0</v>
      </c>
      <c r="H192" s="93">
        <v>0</v>
      </c>
      <c r="I192" s="93">
        <v>0</v>
      </c>
      <c r="J192" s="93">
        <v>0</v>
      </c>
      <c r="K192" s="88"/>
      <c r="L192" s="89"/>
    </row>
    <row r="193" spans="1:12" ht="45" x14ac:dyDescent="0.2">
      <c r="A193" s="85"/>
      <c r="B193" s="90"/>
      <c r="C193" s="13" t="s">
        <v>16</v>
      </c>
      <c r="D193" s="87"/>
      <c r="E193" s="24">
        <f t="shared" si="50"/>
        <v>5213</v>
      </c>
      <c r="F193" s="93">
        <v>5213</v>
      </c>
      <c r="G193" s="93">
        <v>0</v>
      </c>
      <c r="H193" s="93">
        <v>0</v>
      </c>
      <c r="I193" s="93">
        <v>0</v>
      </c>
      <c r="J193" s="93">
        <v>0</v>
      </c>
      <c r="K193" s="88"/>
      <c r="L193" s="89"/>
    </row>
    <row r="194" spans="1:12" ht="30" x14ac:dyDescent="0.2">
      <c r="A194" s="85"/>
      <c r="B194" s="91"/>
      <c r="C194" s="13" t="s">
        <v>26</v>
      </c>
      <c r="D194" s="87"/>
      <c r="E194" s="24">
        <f t="shared" si="50"/>
        <v>0</v>
      </c>
      <c r="F194" s="93">
        <v>0</v>
      </c>
      <c r="G194" s="93">
        <v>0</v>
      </c>
      <c r="H194" s="93">
        <v>0</v>
      </c>
      <c r="I194" s="93">
        <v>0</v>
      </c>
      <c r="J194" s="93">
        <v>0</v>
      </c>
      <c r="K194" s="88"/>
      <c r="L194" s="89"/>
    </row>
    <row r="195" spans="1:12" ht="15" customHeight="1" x14ac:dyDescent="0.2">
      <c r="A195" s="85" t="s">
        <v>187</v>
      </c>
      <c r="B195" s="86" t="s">
        <v>263</v>
      </c>
      <c r="C195" s="13" t="s">
        <v>2</v>
      </c>
      <c r="D195" s="87" t="s">
        <v>38</v>
      </c>
      <c r="E195" s="24">
        <f t="shared" si="50"/>
        <v>44306.200000000004</v>
      </c>
      <c r="F195" s="24">
        <f t="shared" ref="F195:J195" si="59">SUM(F196:F199)</f>
        <v>10450</v>
      </c>
      <c r="G195" s="24">
        <f t="shared" si="59"/>
        <v>11285.4</v>
      </c>
      <c r="H195" s="24">
        <f t="shared" si="59"/>
        <v>11285.4</v>
      </c>
      <c r="I195" s="24">
        <f t="shared" si="59"/>
        <v>11285.4</v>
      </c>
      <c r="J195" s="24">
        <f t="shared" si="59"/>
        <v>0</v>
      </c>
      <c r="K195" s="88"/>
      <c r="L195" s="89"/>
    </row>
    <row r="196" spans="1:12" ht="30" x14ac:dyDescent="0.2">
      <c r="A196" s="85"/>
      <c r="B196" s="90"/>
      <c r="C196" s="13" t="s">
        <v>1</v>
      </c>
      <c r="D196" s="87"/>
      <c r="E196" s="24">
        <f t="shared" si="50"/>
        <v>0</v>
      </c>
      <c r="F196" s="93">
        <v>0</v>
      </c>
      <c r="G196" s="93">
        <v>0</v>
      </c>
      <c r="H196" s="93">
        <v>0</v>
      </c>
      <c r="I196" s="93">
        <v>0</v>
      </c>
      <c r="J196" s="93">
        <v>0</v>
      </c>
      <c r="K196" s="88"/>
      <c r="L196" s="89"/>
    </row>
    <row r="197" spans="1:12" ht="30" x14ac:dyDescent="0.2">
      <c r="A197" s="85"/>
      <c r="B197" s="90"/>
      <c r="C197" s="13" t="s">
        <v>7</v>
      </c>
      <c r="D197" s="87"/>
      <c r="E197" s="24">
        <f t="shared" si="50"/>
        <v>0</v>
      </c>
      <c r="F197" s="93">
        <v>0</v>
      </c>
      <c r="G197" s="93">
        <v>0</v>
      </c>
      <c r="H197" s="93">
        <v>0</v>
      </c>
      <c r="I197" s="93">
        <v>0</v>
      </c>
      <c r="J197" s="93">
        <v>0</v>
      </c>
      <c r="K197" s="88"/>
      <c r="L197" s="89"/>
    </row>
    <row r="198" spans="1:12" ht="45" x14ac:dyDescent="0.2">
      <c r="A198" s="85"/>
      <c r="B198" s="90"/>
      <c r="C198" s="13" t="s">
        <v>16</v>
      </c>
      <c r="D198" s="87"/>
      <c r="E198" s="24">
        <f t="shared" si="50"/>
        <v>44306.200000000004</v>
      </c>
      <c r="F198" s="93">
        <v>10450</v>
      </c>
      <c r="G198" s="93">
        <v>11285.4</v>
      </c>
      <c r="H198" s="93">
        <v>11285.4</v>
      </c>
      <c r="I198" s="93">
        <v>11285.4</v>
      </c>
      <c r="J198" s="93">
        <v>0</v>
      </c>
      <c r="K198" s="88"/>
      <c r="L198" s="89"/>
    </row>
    <row r="199" spans="1:12" ht="30" x14ac:dyDescent="0.2">
      <c r="A199" s="85"/>
      <c r="B199" s="91"/>
      <c r="C199" s="13" t="s">
        <v>26</v>
      </c>
      <c r="D199" s="87"/>
      <c r="E199" s="24">
        <f t="shared" si="50"/>
        <v>0</v>
      </c>
      <c r="F199" s="93">
        <v>0</v>
      </c>
      <c r="G199" s="93">
        <v>0</v>
      </c>
      <c r="H199" s="93">
        <v>0</v>
      </c>
      <c r="I199" s="93">
        <v>0</v>
      </c>
      <c r="J199" s="93">
        <v>0</v>
      </c>
      <c r="K199" s="88"/>
      <c r="L199" s="89"/>
    </row>
    <row r="200" spans="1:12" ht="15" customHeight="1" x14ac:dyDescent="0.2">
      <c r="A200" s="85" t="s">
        <v>189</v>
      </c>
      <c r="B200" s="86" t="s">
        <v>264</v>
      </c>
      <c r="C200" s="13" t="s">
        <v>2</v>
      </c>
      <c r="D200" s="87" t="s">
        <v>38</v>
      </c>
      <c r="E200" s="24">
        <f t="shared" si="50"/>
        <v>0</v>
      </c>
      <c r="F200" s="24">
        <f t="shared" ref="F200:J200" si="60">SUM(F201:F204)</f>
        <v>0</v>
      </c>
      <c r="G200" s="24">
        <f t="shared" si="60"/>
        <v>0</v>
      </c>
      <c r="H200" s="24">
        <f t="shared" si="60"/>
        <v>0</v>
      </c>
      <c r="I200" s="24">
        <f t="shared" si="60"/>
        <v>0</v>
      </c>
      <c r="J200" s="24">
        <f t="shared" si="60"/>
        <v>0</v>
      </c>
      <c r="K200" s="88"/>
      <c r="L200" s="89"/>
    </row>
    <row r="201" spans="1:12" ht="30" x14ac:dyDescent="0.2">
      <c r="A201" s="85"/>
      <c r="B201" s="90"/>
      <c r="C201" s="13" t="s">
        <v>1</v>
      </c>
      <c r="D201" s="87"/>
      <c r="E201" s="24">
        <f t="shared" si="50"/>
        <v>0</v>
      </c>
      <c r="F201" s="93">
        <v>0</v>
      </c>
      <c r="G201" s="93">
        <v>0</v>
      </c>
      <c r="H201" s="93">
        <v>0</v>
      </c>
      <c r="I201" s="93">
        <v>0</v>
      </c>
      <c r="J201" s="93">
        <v>0</v>
      </c>
      <c r="K201" s="88"/>
      <c r="L201" s="89"/>
    </row>
    <row r="202" spans="1:12" ht="30" x14ac:dyDescent="0.2">
      <c r="A202" s="85"/>
      <c r="B202" s="90"/>
      <c r="C202" s="13" t="s">
        <v>7</v>
      </c>
      <c r="D202" s="87"/>
      <c r="E202" s="24">
        <f t="shared" si="50"/>
        <v>0</v>
      </c>
      <c r="F202" s="93">
        <v>0</v>
      </c>
      <c r="G202" s="93">
        <v>0</v>
      </c>
      <c r="H202" s="93">
        <v>0</v>
      </c>
      <c r="I202" s="93">
        <v>0</v>
      </c>
      <c r="J202" s="93">
        <v>0</v>
      </c>
      <c r="K202" s="88"/>
      <c r="L202" s="89"/>
    </row>
    <row r="203" spans="1:12" ht="45" x14ac:dyDescent="0.2">
      <c r="A203" s="85"/>
      <c r="B203" s="90"/>
      <c r="C203" s="13" t="s">
        <v>16</v>
      </c>
      <c r="D203" s="87"/>
      <c r="E203" s="24">
        <f t="shared" si="50"/>
        <v>0</v>
      </c>
      <c r="F203" s="93">
        <v>0</v>
      </c>
      <c r="G203" s="93">
        <v>0</v>
      </c>
      <c r="H203" s="93">
        <v>0</v>
      </c>
      <c r="I203" s="93">
        <v>0</v>
      </c>
      <c r="J203" s="93">
        <v>0</v>
      </c>
      <c r="K203" s="88"/>
      <c r="L203" s="89"/>
    </row>
    <row r="204" spans="1:12" ht="30" x14ac:dyDescent="0.2">
      <c r="A204" s="85"/>
      <c r="B204" s="91"/>
      <c r="C204" s="13" t="s">
        <v>26</v>
      </c>
      <c r="D204" s="87"/>
      <c r="E204" s="24">
        <f t="shared" si="50"/>
        <v>0</v>
      </c>
      <c r="F204" s="93">
        <v>0</v>
      </c>
      <c r="G204" s="93">
        <v>0</v>
      </c>
      <c r="H204" s="93">
        <v>0</v>
      </c>
      <c r="I204" s="93">
        <v>0</v>
      </c>
      <c r="J204" s="93">
        <v>0</v>
      </c>
      <c r="K204" s="88"/>
      <c r="L204" s="89"/>
    </row>
    <row r="205" spans="1:12" ht="15" customHeight="1" x14ac:dyDescent="0.2">
      <c r="A205" s="85" t="s">
        <v>190</v>
      </c>
      <c r="B205" s="86" t="s">
        <v>265</v>
      </c>
      <c r="C205" s="13" t="s">
        <v>2</v>
      </c>
      <c r="D205" s="87" t="s">
        <v>38</v>
      </c>
      <c r="E205" s="24">
        <f t="shared" ref="E205:E209" si="61">SUM(F205:J205)</f>
        <v>4750</v>
      </c>
      <c r="F205" s="24">
        <f t="shared" ref="F205:J205" si="62">SUM(F206:F209)</f>
        <v>4750</v>
      </c>
      <c r="G205" s="24">
        <f t="shared" si="62"/>
        <v>0</v>
      </c>
      <c r="H205" s="24">
        <f t="shared" si="62"/>
        <v>0</v>
      </c>
      <c r="I205" s="24">
        <f t="shared" si="62"/>
        <v>0</v>
      </c>
      <c r="J205" s="24">
        <f t="shared" si="62"/>
        <v>0</v>
      </c>
      <c r="K205" s="88"/>
      <c r="L205" s="89"/>
    </row>
    <row r="206" spans="1:12" ht="30" x14ac:dyDescent="0.2">
      <c r="A206" s="85"/>
      <c r="B206" s="90"/>
      <c r="C206" s="13" t="s">
        <v>1</v>
      </c>
      <c r="D206" s="87"/>
      <c r="E206" s="24">
        <f t="shared" si="61"/>
        <v>0</v>
      </c>
      <c r="F206" s="93">
        <v>0</v>
      </c>
      <c r="G206" s="93">
        <v>0</v>
      </c>
      <c r="H206" s="93">
        <v>0</v>
      </c>
      <c r="I206" s="93">
        <v>0</v>
      </c>
      <c r="J206" s="93">
        <v>0</v>
      </c>
      <c r="K206" s="88"/>
      <c r="L206" s="89"/>
    </row>
    <row r="207" spans="1:12" ht="30" x14ac:dyDescent="0.2">
      <c r="A207" s="85"/>
      <c r="B207" s="90"/>
      <c r="C207" s="13" t="s">
        <v>7</v>
      </c>
      <c r="D207" s="87"/>
      <c r="E207" s="24">
        <f t="shared" si="61"/>
        <v>0</v>
      </c>
      <c r="F207" s="93">
        <v>0</v>
      </c>
      <c r="G207" s="93">
        <v>0</v>
      </c>
      <c r="H207" s="93">
        <v>0</v>
      </c>
      <c r="I207" s="93">
        <v>0</v>
      </c>
      <c r="J207" s="93">
        <v>0</v>
      </c>
      <c r="K207" s="88"/>
      <c r="L207" s="89"/>
    </row>
    <row r="208" spans="1:12" ht="45" x14ac:dyDescent="0.2">
      <c r="A208" s="85"/>
      <c r="B208" s="90"/>
      <c r="C208" s="13" t="s">
        <v>16</v>
      </c>
      <c r="D208" s="87"/>
      <c r="E208" s="24">
        <f t="shared" si="61"/>
        <v>4750</v>
      </c>
      <c r="F208" s="93">
        <v>4750</v>
      </c>
      <c r="G208" s="93">
        <v>0</v>
      </c>
      <c r="H208" s="93">
        <v>0</v>
      </c>
      <c r="I208" s="93">
        <v>0</v>
      </c>
      <c r="J208" s="93">
        <v>0</v>
      </c>
      <c r="K208" s="88"/>
      <c r="L208" s="89"/>
    </row>
    <row r="209" spans="1:12" ht="30" x14ac:dyDescent="0.2">
      <c r="A209" s="85"/>
      <c r="B209" s="91"/>
      <c r="C209" s="13" t="s">
        <v>26</v>
      </c>
      <c r="D209" s="87"/>
      <c r="E209" s="24">
        <f t="shared" si="61"/>
        <v>0</v>
      </c>
      <c r="F209" s="93">
        <v>0</v>
      </c>
      <c r="G209" s="93">
        <v>0</v>
      </c>
      <c r="H209" s="93">
        <v>0</v>
      </c>
      <c r="I209" s="93">
        <v>0</v>
      </c>
      <c r="J209" s="93">
        <v>0</v>
      </c>
      <c r="K209" s="88"/>
      <c r="L209" s="89"/>
    </row>
    <row r="210" spans="1:12" ht="15" customHeight="1" x14ac:dyDescent="0.2">
      <c r="A210" s="85" t="s">
        <v>191</v>
      </c>
      <c r="B210" s="86" t="s">
        <v>266</v>
      </c>
      <c r="C210" s="13" t="s">
        <v>2</v>
      </c>
      <c r="D210" s="87" t="s">
        <v>38</v>
      </c>
      <c r="E210" s="24">
        <f t="shared" ref="E210:E214" si="63">SUM(F210:J210)</f>
        <v>3861</v>
      </c>
      <c r="F210" s="24">
        <f t="shared" ref="F210:J210" si="64">SUM(F211:F214)</f>
        <v>3861</v>
      </c>
      <c r="G210" s="24">
        <f t="shared" si="64"/>
        <v>0</v>
      </c>
      <c r="H210" s="24">
        <f t="shared" si="64"/>
        <v>0</v>
      </c>
      <c r="I210" s="24">
        <f t="shared" si="64"/>
        <v>0</v>
      </c>
      <c r="J210" s="24">
        <f t="shared" si="64"/>
        <v>0</v>
      </c>
      <c r="K210" s="88"/>
      <c r="L210" s="89"/>
    </row>
    <row r="211" spans="1:12" ht="30" x14ac:dyDescent="0.2">
      <c r="A211" s="85"/>
      <c r="B211" s="90"/>
      <c r="C211" s="13" t="s">
        <v>1</v>
      </c>
      <c r="D211" s="87"/>
      <c r="E211" s="24">
        <f t="shared" si="63"/>
        <v>0</v>
      </c>
      <c r="F211" s="93">
        <v>0</v>
      </c>
      <c r="G211" s="93">
        <v>0</v>
      </c>
      <c r="H211" s="93">
        <v>0</v>
      </c>
      <c r="I211" s="93">
        <v>0</v>
      </c>
      <c r="J211" s="93">
        <v>0</v>
      </c>
      <c r="K211" s="88"/>
      <c r="L211" s="89"/>
    </row>
    <row r="212" spans="1:12" ht="30" x14ac:dyDescent="0.2">
      <c r="A212" s="85"/>
      <c r="B212" s="90"/>
      <c r="C212" s="13" t="s">
        <v>7</v>
      </c>
      <c r="D212" s="87"/>
      <c r="E212" s="24">
        <f t="shared" si="63"/>
        <v>0</v>
      </c>
      <c r="F212" s="93">
        <v>0</v>
      </c>
      <c r="G212" s="93">
        <v>0</v>
      </c>
      <c r="H212" s="93">
        <v>0</v>
      </c>
      <c r="I212" s="93">
        <v>0</v>
      </c>
      <c r="J212" s="93">
        <v>0</v>
      </c>
      <c r="K212" s="88"/>
      <c r="L212" s="89"/>
    </row>
    <row r="213" spans="1:12" ht="45" x14ac:dyDescent="0.2">
      <c r="A213" s="85"/>
      <c r="B213" s="90"/>
      <c r="C213" s="13" t="s">
        <v>16</v>
      </c>
      <c r="D213" s="87"/>
      <c r="E213" s="24">
        <f t="shared" si="63"/>
        <v>3861</v>
      </c>
      <c r="F213" s="93">
        <v>3861</v>
      </c>
      <c r="G213" s="93">
        <v>0</v>
      </c>
      <c r="H213" s="93">
        <v>0</v>
      </c>
      <c r="I213" s="93">
        <v>0</v>
      </c>
      <c r="J213" s="93">
        <v>0</v>
      </c>
      <c r="K213" s="88"/>
      <c r="L213" s="89"/>
    </row>
    <row r="214" spans="1:12" ht="30.75" customHeight="1" x14ac:dyDescent="0.2">
      <c r="A214" s="85"/>
      <c r="B214" s="91"/>
      <c r="C214" s="13" t="s">
        <v>26</v>
      </c>
      <c r="D214" s="87"/>
      <c r="E214" s="24">
        <f t="shared" si="63"/>
        <v>0</v>
      </c>
      <c r="F214" s="93">
        <v>0</v>
      </c>
      <c r="G214" s="93">
        <v>0</v>
      </c>
      <c r="H214" s="93">
        <v>0</v>
      </c>
      <c r="I214" s="93">
        <v>0</v>
      </c>
      <c r="J214" s="93">
        <v>0</v>
      </c>
      <c r="K214" s="88"/>
      <c r="L214" s="89"/>
    </row>
    <row r="215" spans="1:12" ht="15" customHeight="1" x14ac:dyDescent="0.2">
      <c r="A215" s="85" t="s">
        <v>193</v>
      </c>
      <c r="B215" s="86" t="s">
        <v>267</v>
      </c>
      <c r="C215" s="13" t="s">
        <v>2</v>
      </c>
      <c r="D215" s="87" t="s">
        <v>38</v>
      </c>
      <c r="E215" s="24">
        <f t="shared" ref="E215:E219" si="65">SUM(F215:J215)</f>
        <v>5828.4</v>
      </c>
      <c r="F215" s="24">
        <f t="shared" ref="F215:J215" si="66">SUM(F216:F219)</f>
        <v>4002.4</v>
      </c>
      <c r="G215" s="24">
        <f t="shared" si="66"/>
        <v>1826</v>
      </c>
      <c r="H215" s="24">
        <f t="shared" si="66"/>
        <v>0</v>
      </c>
      <c r="I215" s="24">
        <f t="shared" si="66"/>
        <v>0</v>
      </c>
      <c r="J215" s="24">
        <f t="shared" si="66"/>
        <v>0</v>
      </c>
      <c r="K215" s="88"/>
      <c r="L215" s="89"/>
    </row>
    <row r="216" spans="1:12" ht="30" x14ac:dyDescent="0.2">
      <c r="A216" s="85"/>
      <c r="B216" s="90"/>
      <c r="C216" s="13" t="s">
        <v>1</v>
      </c>
      <c r="D216" s="87"/>
      <c r="E216" s="24">
        <f t="shared" si="65"/>
        <v>0</v>
      </c>
      <c r="F216" s="93">
        <v>0</v>
      </c>
      <c r="G216" s="93">
        <v>0</v>
      </c>
      <c r="H216" s="93">
        <v>0</v>
      </c>
      <c r="I216" s="93">
        <v>0</v>
      </c>
      <c r="J216" s="93">
        <v>0</v>
      </c>
      <c r="K216" s="88"/>
      <c r="L216" s="89"/>
    </row>
    <row r="217" spans="1:12" ht="30" x14ac:dyDescent="0.2">
      <c r="A217" s="85"/>
      <c r="B217" s="90"/>
      <c r="C217" s="13" t="s">
        <v>7</v>
      </c>
      <c r="D217" s="87"/>
      <c r="E217" s="24">
        <f t="shared" si="65"/>
        <v>0</v>
      </c>
      <c r="F217" s="93">
        <v>0</v>
      </c>
      <c r="G217" s="93">
        <v>0</v>
      </c>
      <c r="H217" s="93">
        <v>0</v>
      </c>
      <c r="I217" s="93">
        <v>0</v>
      </c>
      <c r="J217" s="93">
        <v>0</v>
      </c>
      <c r="K217" s="88"/>
      <c r="L217" s="89"/>
    </row>
    <row r="218" spans="1:12" ht="45" x14ac:dyDescent="0.2">
      <c r="A218" s="85"/>
      <c r="B218" s="90"/>
      <c r="C218" s="13" t="s">
        <v>16</v>
      </c>
      <c r="D218" s="87"/>
      <c r="E218" s="24">
        <f t="shared" si="65"/>
        <v>5828.4</v>
      </c>
      <c r="F218" s="93">
        <v>4002.4</v>
      </c>
      <c r="G218" s="93">
        <v>1826</v>
      </c>
      <c r="H218" s="93">
        <v>0</v>
      </c>
      <c r="I218" s="93">
        <v>0</v>
      </c>
      <c r="J218" s="93">
        <v>0</v>
      </c>
      <c r="K218" s="88"/>
      <c r="L218" s="89"/>
    </row>
    <row r="219" spans="1:12" ht="30" x14ac:dyDescent="0.2">
      <c r="A219" s="85"/>
      <c r="B219" s="91"/>
      <c r="C219" s="13" t="s">
        <v>26</v>
      </c>
      <c r="D219" s="87"/>
      <c r="E219" s="24">
        <f t="shared" si="65"/>
        <v>0</v>
      </c>
      <c r="F219" s="93">
        <v>0</v>
      </c>
      <c r="G219" s="93">
        <v>0</v>
      </c>
      <c r="H219" s="93">
        <v>0</v>
      </c>
      <c r="I219" s="93">
        <v>0</v>
      </c>
      <c r="J219" s="93">
        <v>0</v>
      </c>
      <c r="K219" s="88"/>
      <c r="L219" s="89"/>
    </row>
    <row r="220" spans="1:12" ht="15" customHeight="1" x14ac:dyDescent="0.2">
      <c r="A220" s="85" t="s">
        <v>209</v>
      </c>
      <c r="B220" s="86" t="s">
        <v>276</v>
      </c>
      <c r="C220" s="13" t="s">
        <v>2</v>
      </c>
      <c r="D220" s="87" t="s">
        <v>38</v>
      </c>
      <c r="E220" s="24">
        <f t="shared" ref="E220:E224" si="67">SUM(F220:J220)</f>
        <v>386</v>
      </c>
      <c r="F220" s="24">
        <f t="shared" ref="F220:J220" si="68">SUM(F221:F224)</f>
        <v>386</v>
      </c>
      <c r="G220" s="24">
        <f t="shared" si="68"/>
        <v>0</v>
      </c>
      <c r="H220" s="24">
        <f t="shared" si="68"/>
        <v>0</v>
      </c>
      <c r="I220" s="24">
        <f t="shared" si="68"/>
        <v>0</v>
      </c>
      <c r="J220" s="24">
        <f t="shared" si="68"/>
        <v>0</v>
      </c>
      <c r="K220" s="88"/>
      <c r="L220" s="89"/>
    </row>
    <row r="221" spans="1:12" ht="30" x14ac:dyDescent="0.2">
      <c r="A221" s="85"/>
      <c r="B221" s="90"/>
      <c r="C221" s="13" t="s">
        <v>1</v>
      </c>
      <c r="D221" s="87"/>
      <c r="E221" s="24">
        <f t="shared" si="67"/>
        <v>0</v>
      </c>
      <c r="F221" s="93">
        <v>0</v>
      </c>
      <c r="G221" s="93">
        <v>0</v>
      </c>
      <c r="H221" s="93">
        <v>0</v>
      </c>
      <c r="I221" s="93">
        <v>0</v>
      </c>
      <c r="J221" s="93">
        <v>0</v>
      </c>
      <c r="K221" s="88"/>
      <c r="L221" s="89"/>
    </row>
    <row r="222" spans="1:12" ht="30" x14ac:dyDescent="0.2">
      <c r="A222" s="85"/>
      <c r="B222" s="90"/>
      <c r="C222" s="13" t="s">
        <v>7</v>
      </c>
      <c r="D222" s="87"/>
      <c r="E222" s="24">
        <f t="shared" si="67"/>
        <v>0</v>
      </c>
      <c r="F222" s="93">
        <v>0</v>
      </c>
      <c r="G222" s="93">
        <v>0</v>
      </c>
      <c r="H222" s="93">
        <v>0</v>
      </c>
      <c r="I222" s="93">
        <v>0</v>
      </c>
      <c r="J222" s="93">
        <v>0</v>
      </c>
      <c r="K222" s="88"/>
      <c r="L222" s="89"/>
    </row>
    <row r="223" spans="1:12" ht="45" x14ac:dyDescent="0.2">
      <c r="A223" s="85"/>
      <c r="B223" s="90"/>
      <c r="C223" s="13" t="s">
        <v>16</v>
      </c>
      <c r="D223" s="87"/>
      <c r="E223" s="24">
        <f t="shared" si="67"/>
        <v>386</v>
      </c>
      <c r="F223" s="93">
        <v>386</v>
      </c>
      <c r="G223" s="93">
        <v>0</v>
      </c>
      <c r="H223" s="93">
        <v>0</v>
      </c>
      <c r="I223" s="93">
        <v>0</v>
      </c>
      <c r="J223" s="93">
        <v>0</v>
      </c>
      <c r="K223" s="88"/>
      <c r="L223" s="89"/>
    </row>
    <row r="224" spans="1:12" ht="30" x14ac:dyDescent="0.2">
      <c r="A224" s="85"/>
      <c r="B224" s="91"/>
      <c r="C224" s="13" t="s">
        <v>26</v>
      </c>
      <c r="D224" s="87"/>
      <c r="E224" s="24">
        <f t="shared" si="67"/>
        <v>0</v>
      </c>
      <c r="F224" s="93">
        <v>0</v>
      </c>
      <c r="G224" s="93">
        <v>0</v>
      </c>
      <c r="H224" s="93">
        <v>0</v>
      </c>
      <c r="I224" s="93">
        <v>0</v>
      </c>
      <c r="J224" s="93">
        <v>0</v>
      </c>
      <c r="K224" s="88"/>
      <c r="L224" s="89"/>
    </row>
    <row r="225" spans="1:12" ht="15" customHeight="1" x14ac:dyDescent="0.2">
      <c r="A225" s="85" t="s">
        <v>251</v>
      </c>
      <c r="B225" s="86" t="s">
        <v>268</v>
      </c>
      <c r="C225" s="13" t="s">
        <v>2</v>
      </c>
      <c r="D225" s="87" t="s">
        <v>38</v>
      </c>
      <c r="E225" s="24">
        <f t="shared" ref="E225:E229" si="69">SUM(F225:J225)</f>
        <v>24400</v>
      </c>
      <c r="F225" s="24">
        <f t="shared" ref="F225:J225" si="70">SUM(F226:F229)</f>
        <v>24400</v>
      </c>
      <c r="G225" s="24">
        <f t="shared" si="70"/>
        <v>0</v>
      </c>
      <c r="H225" s="24">
        <f t="shared" si="70"/>
        <v>0</v>
      </c>
      <c r="I225" s="24">
        <f t="shared" si="70"/>
        <v>0</v>
      </c>
      <c r="J225" s="24">
        <f t="shared" si="70"/>
        <v>0</v>
      </c>
      <c r="K225" s="88"/>
      <c r="L225" s="89"/>
    </row>
    <row r="226" spans="1:12" ht="30" x14ac:dyDescent="0.2">
      <c r="A226" s="85"/>
      <c r="B226" s="90"/>
      <c r="C226" s="13" t="s">
        <v>1</v>
      </c>
      <c r="D226" s="87"/>
      <c r="E226" s="24">
        <f t="shared" si="69"/>
        <v>0</v>
      </c>
      <c r="F226" s="93">
        <v>0</v>
      </c>
      <c r="G226" s="93">
        <v>0</v>
      </c>
      <c r="H226" s="93">
        <v>0</v>
      </c>
      <c r="I226" s="93">
        <v>0</v>
      </c>
      <c r="J226" s="93">
        <v>0</v>
      </c>
      <c r="K226" s="88"/>
      <c r="L226" s="89"/>
    </row>
    <row r="227" spans="1:12" ht="30" x14ac:dyDescent="0.2">
      <c r="A227" s="85"/>
      <c r="B227" s="90"/>
      <c r="C227" s="13" t="s">
        <v>7</v>
      </c>
      <c r="D227" s="87"/>
      <c r="E227" s="24">
        <f t="shared" si="69"/>
        <v>0</v>
      </c>
      <c r="F227" s="93">
        <v>0</v>
      </c>
      <c r="G227" s="93">
        <v>0</v>
      </c>
      <c r="H227" s="93">
        <v>0</v>
      </c>
      <c r="I227" s="93">
        <v>0</v>
      </c>
      <c r="J227" s="93">
        <v>0</v>
      </c>
      <c r="K227" s="88"/>
      <c r="L227" s="89"/>
    </row>
    <row r="228" spans="1:12" ht="45" x14ac:dyDescent="0.2">
      <c r="A228" s="85"/>
      <c r="B228" s="90"/>
      <c r="C228" s="13" t="s">
        <v>16</v>
      </c>
      <c r="D228" s="87"/>
      <c r="E228" s="24">
        <f t="shared" si="69"/>
        <v>24400</v>
      </c>
      <c r="F228" s="93">
        <v>24400</v>
      </c>
      <c r="G228" s="93">
        <v>0</v>
      </c>
      <c r="H228" s="93">
        <v>0</v>
      </c>
      <c r="I228" s="93">
        <v>0</v>
      </c>
      <c r="J228" s="93">
        <v>0</v>
      </c>
      <c r="K228" s="88"/>
      <c r="L228" s="89"/>
    </row>
    <row r="229" spans="1:12" ht="30" x14ac:dyDescent="0.2">
      <c r="A229" s="85"/>
      <c r="B229" s="91"/>
      <c r="C229" s="13" t="s">
        <v>26</v>
      </c>
      <c r="D229" s="87"/>
      <c r="E229" s="24">
        <f t="shared" si="69"/>
        <v>0</v>
      </c>
      <c r="F229" s="93">
        <v>0</v>
      </c>
      <c r="G229" s="93">
        <v>0</v>
      </c>
      <c r="H229" s="93">
        <v>0</v>
      </c>
      <c r="I229" s="93">
        <v>0</v>
      </c>
      <c r="J229" s="93">
        <v>0</v>
      </c>
      <c r="K229" s="88"/>
      <c r="L229" s="89"/>
    </row>
    <row r="230" spans="1:12" ht="15" customHeight="1" x14ac:dyDescent="0.2">
      <c r="A230" s="85" t="s">
        <v>252</v>
      </c>
      <c r="B230" s="86" t="s">
        <v>272</v>
      </c>
      <c r="C230" s="13" t="s">
        <v>2</v>
      </c>
      <c r="D230" s="87" t="s">
        <v>38</v>
      </c>
      <c r="E230" s="24">
        <f t="shared" ref="E230:E244" si="71">SUM(F230:J230)</f>
        <v>590.95000000000005</v>
      </c>
      <c r="F230" s="24">
        <f t="shared" ref="F230:J230" si="72">SUM(F231:F234)</f>
        <v>590.95000000000005</v>
      </c>
      <c r="G230" s="24">
        <f t="shared" si="72"/>
        <v>0</v>
      </c>
      <c r="H230" s="24">
        <f t="shared" si="72"/>
        <v>0</v>
      </c>
      <c r="I230" s="24">
        <f t="shared" si="72"/>
        <v>0</v>
      </c>
      <c r="J230" s="24">
        <f t="shared" si="72"/>
        <v>0</v>
      </c>
      <c r="K230" s="88"/>
      <c r="L230" s="89"/>
    </row>
    <row r="231" spans="1:12" ht="30" x14ac:dyDescent="0.2">
      <c r="A231" s="85"/>
      <c r="B231" s="90"/>
      <c r="C231" s="13" t="s">
        <v>1</v>
      </c>
      <c r="D231" s="87"/>
      <c r="E231" s="24">
        <f t="shared" si="71"/>
        <v>0</v>
      </c>
      <c r="F231" s="93">
        <v>0</v>
      </c>
      <c r="G231" s="93">
        <v>0</v>
      </c>
      <c r="H231" s="93">
        <v>0</v>
      </c>
      <c r="I231" s="93">
        <v>0</v>
      </c>
      <c r="J231" s="93">
        <v>0</v>
      </c>
      <c r="K231" s="88"/>
      <c r="L231" s="89"/>
    </row>
    <row r="232" spans="1:12" ht="30" x14ac:dyDescent="0.2">
      <c r="A232" s="85"/>
      <c r="B232" s="90"/>
      <c r="C232" s="13" t="s">
        <v>7</v>
      </c>
      <c r="D232" s="87"/>
      <c r="E232" s="24">
        <f t="shared" si="71"/>
        <v>0</v>
      </c>
      <c r="F232" s="93">
        <v>0</v>
      </c>
      <c r="G232" s="93">
        <v>0</v>
      </c>
      <c r="H232" s="93">
        <v>0</v>
      </c>
      <c r="I232" s="93">
        <v>0</v>
      </c>
      <c r="J232" s="93">
        <v>0</v>
      </c>
      <c r="K232" s="88"/>
      <c r="L232" s="89"/>
    </row>
    <row r="233" spans="1:12" ht="45" x14ac:dyDescent="0.2">
      <c r="A233" s="85"/>
      <c r="B233" s="90"/>
      <c r="C233" s="13" t="s">
        <v>16</v>
      </c>
      <c r="D233" s="87"/>
      <c r="E233" s="24">
        <f t="shared" si="71"/>
        <v>590.95000000000005</v>
      </c>
      <c r="F233" s="93">
        <v>590.95000000000005</v>
      </c>
      <c r="G233" s="93">
        <v>0</v>
      </c>
      <c r="H233" s="93">
        <v>0</v>
      </c>
      <c r="I233" s="93">
        <v>0</v>
      </c>
      <c r="J233" s="93">
        <v>0</v>
      </c>
      <c r="K233" s="88"/>
      <c r="L233" s="89"/>
    </row>
    <row r="234" spans="1:12" ht="30" x14ac:dyDescent="0.2">
      <c r="A234" s="85"/>
      <c r="B234" s="91"/>
      <c r="C234" s="13" t="s">
        <v>26</v>
      </c>
      <c r="D234" s="87"/>
      <c r="E234" s="24">
        <f t="shared" si="71"/>
        <v>0</v>
      </c>
      <c r="F234" s="93">
        <v>0</v>
      </c>
      <c r="G234" s="93">
        <v>0</v>
      </c>
      <c r="H234" s="93">
        <v>0</v>
      </c>
      <c r="I234" s="93">
        <v>0</v>
      </c>
      <c r="J234" s="93">
        <v>0</v>
      </c>
      <c r="K234" s="88"/>
      <c r="L234" s="89"/>
    </row>
    <row r="235" spans="1:12" ht="15" customHeight="1" x14ac:dyDescent="0.2">
      <c r="A235" s="97" t="s">
        <v>253</v>
      </c>
      <c r="B235" s="86" t="s">
        <v>273</v>
      </c>
      <c r="C235" s="13" t="s">
        <v>2</v>
      </c>
      <c r="D235" s="87" t="s">
        <v>38</v>
      </c>
      <c r="E235" s="24">
        <f t="shared" si="71"/>
        <v>170</v>
      </c>
      <c r="F235" s="24">
        <f t="shared" ref="F235:J235" si="73">SUM(F236:F239)</f>
        <v>0</v>
      </c>
      <c r="G235" s="24">
        <f t="shared" si="73"/>
        <v>170</v>
      </c>
      <c r="H235" s="24">
        <f t="shared" si="73"/>
        <v>0</v>
      </c>
      <c r="I235" s="24">
        <f t="shared" si="73"/>
        <v>0</v>
      </c>
      <c r="J235" s="24">
        <f t="shared" si="73"/>
        <v>0</v>
      </c>
      <c r="K235" s="88"/>
      <c r="L235" s="89"/>
    </row>
    <row r="236" spans="1:12" ht="30" x14ac:dyDescent="0.2">
      <c r="A236" s="98"/>
      <c r="B236" s="90"/>
      <c r="C236" s="13" t="s">
        <v>1</v>
      </c>
      <c r="D236" s="87"/>
      <c r="E236" s="24">
        <f t="shared" si="71"/>
        <v>0</v>
      </c>
      <c r="F236" s="93">
        <v>0</v>
      </c>
      <c r="G236" s="93">
        <v>0</v>
      </c>
      <c r="H236" s="93">
        <v>0</v>
      </c>
      <c r="I236" s="93">
        <v>0</v>
      </c>
      <c r="J236" s="93">
        <v>0</v>
      </c>
      <c r="K236" s="88"/>
      <c r="L236" s="89"/>
    </row>
    <row r="237" spans="1:12" ht="30" x14ac:dyDescent="0.2">
      <c r="A237" s="98"/>
      <c r="B237" s="90"/>
      <c r="C237" s="13" t="s">
        <v>7</v>
      </c>
      <c r="D237" s="87"/>
      <c r="E237" s="24">
        <f t="shared" si="71"/>
        <v>0</v>
      </c>
      <c r="F237" s="93">
        <v>0</v>
      </c>
      <c r="G237" s="93">
        <v>0</v>
      </c>
      <c r="H237" s="93">
        <v>0</v>
      </c>
      <c r="I237" s="93">
        <v>0</v>
      </c>
      <c r="J237" s="93">
        <v>0</v>
      </c>
      <c r="K237" s="88"/>
      <c r="L237" s="89"/>
    </row>
    <row r="238" spans="1:12" ht="45" x14ac:dyDescent="0.2">
      <c r="A238" s="98"/>
      <c r="B238" s="90"/>
      <c r="C238" s="13" t="s">
        <v>16</v>
      </c>
      <c r="D238" s="87"/>
      <c r="E238" s="24">
        <f t="shared" si="71"/>
        <v>170</v>
      </c>
      <c r="F238" s="93">
        <v>0</v>
      </c>
      <c r="G238" s="93">
        <v>170</v>
      </c>
      <c r="H238" s="93">
        <v>0</v>
      </c>
      <c r="I238" s="93">
        <v>0</v>
      </c>
      <c r="J238" s="93">
        <v>0</v>
      </c>
      <c r="K238" s="88"/>
      <c r="L238" s="89"/>
    </row>
    <row r="239" spans="1:12" ht="30" x14ac:dyDescent="0.2">
      <c r="A239" s="99"/>
      <c r="B239" s="91"/>
      <c r="C239" s="13" t="s">
        <v>26</v>
      </c>
      <c r="D239" s="87"/>
      <c r="E239" s="24">
        <f t="shared" si="71"/>
        <v>0</v>
      </c>
      <c r="F239" s="93">
        <v>0</v>
      </c>
      <c r="G239" s="93">
        <v>0</v>
      </c>
      <c r="H239" s="93">
        <v>0</v>
      </c>
      <c r="I239" s="93">
        <v>0</v>
      </c>
      <c r="J239" s="93">
        <v>0</v>
      </c>
      <c r="K239" s="88"/>
      <c r="L239" s="89"/>
    </row>
    <row r="240" spans="1:12" ht="15" customHeight="1" x14ac:dyDescent="0.2">
      <c r="A240" s="97" t="s">
        <v>310</v>
      </c>
      <c r="B240" s="86" t="s">
        <v>274</v>
      </c>
      <c r="C240" s="13" t="s">
        <v>2</v>
      </c>
      <c r="D240" s="87" t="s">
        <v>38</v>
      </c>
      <c r="E240" s="24">
        <f t="shared" si="71"/>
        <v>427</v>
      </c>
      <c r="F240" s="24">
        <f t="shared" ref="F240:J240" si="74">SUM(F241:F244)</f>
        <v>0</v>
      </c>
      <c r="G240" s="24">
        <f t="shared" si="74"/>
        <v>427</v>
      </c>
      <c r="H240" s="24">
        <f t="shared" si="74"/>
        <v>0</v>
      </c>
      <c r="I240" s="24">
        <f t="shared" si="74"/>
        <v>0</v>
      </c>
      <c r="J240" s="24">
        <f t="shared" si="74"/>
        <v>0</v>
      </c>
      <c r="K240" s="88"/>
      <c r="L240" s="89"/>
    </row>
    <row r="241" spans="1:12" ht="30" x14ac:dyDescent="0.2">
      <c r="A241" s="98"/>
      <c r="B241" s="90"/>
      <c r="C241" s="13" t="s">
        <v>1</v>
      </c>
      <c r="D241" s="87"/>
      <c r="E241" s="24">
        <f t="shared" si="71"/>
        <v>0</v>
      </c>
      <c r="F241" s="93">
        <v>0</v>
      </c>
      <c r="G241" s="93">
        <v>0</v>
      </c>
      <c r="H241" s="93">
        <v>0</v>
      </c>
      <c r="I241" s="93">
        <v>0</v>
      </c>
      <c r="J241" s="93">
        <v>0</v>
      </c>
      <c r="K241" s="88"/>
      <c r="L241" s="89"/>
    </row>
    <row r="242" spans="1:12" ht="30" x14ac:dyDescent="0.2">
      <c r="A242" s="98"/>
      <c r="B242" s="90"/>
      <c r="C242" s="13" t="s">
        <v>7</v>
      </c>
      <c r="D242" s="87"/>
      <c r="E242" s="24">
        <f t="shared" si="71"/>
        <v>0</v>
      </c>
      <c r="F242" s="93">
        <v>0</v>
      </c>
      <c r="G242" s="93">
        <v>0</v>
      </c>
      <c r="H242" s="93">
        <v>0</v>
      </c>
      <c r="I242" s="93">
        <v>0</v>
      </c>
      <c r="J242" s="93">
        <v>0</v>
      </c>
      <c r="K242" s="88"/>
      <c r="L242" s="89"/>
    </row>
    <row r="243" spans="1:12" ht="45" x14ac:dyDescent="0.2">
      <c r="A243" s="98"/>
      <c r="B243" s="90"/>
      <c r="C243" s="13" t="s">
        <v>16</v>
      </c>
      <c r="D243" s="87"/>
      <c r="E243" s="24">
        <f t="shared" si="71"/>
        <v>427</v>
      </c>
      <c r="F243" s="93">
        <v>0</v>
      </c>
      <c r="G243" s="93">
        <v>427</v>
      </c>
      <c r="H243" s="93">
        <v>0</v>
      </c>
      <c r="I243" s="93">
        <v>0</v>
      </c>
      <c r="J243" s="93">
        <v>0</v>
      </c>
      <c r="K243" s="88"/>
      <c r="L243" s="89"/>
    </row>
    <row r="244" spans="1:12" ht="30" x14ac:dyDescent="0.2">
      <c r="A244" s="99"/>
      <c r="B244" s="91"/>
      <c r="C244" s="13" t="s">
        <v>26</v>
      </c>
      <c r="D244" s="87"/>
      <c r="E244" s="24">
        <f t="shared" si="71"/>
        <v>0</v>
      </c>
      <c r="F244" s="93">
        <v>0</v>
      </c>
      <c r="G244" s="93">
        <v>0</v>
      </c>
      <c r="H244" s="93">
        <v>0</v>
      </c>
      <c r="I244" s="93">
        <v>0</v>
      </c>
      <c r="J244" s="93">
        <v>0</v>
      </c>
      <c r="K244" s="88"/>
      <c r="L244" s="89"/>
    </row>
    <row r="245" spans="1:12" ht="15" customHeight="1" x14ac:dyDescent="0.2">
      <c r="A245" s="97" t="s">
        <v>318</v>
      </c>
      <c r="B245" s="86" t="s">
        <v>275</v>
      </c>
      <c r="C245" s="13" t="s">
        <v>2</v>
      </c>
      <c r="D245" s="87" t="s">
        <v>38</v>
      </c>
      <c r="E245" s="24">
        <f t="shared" ref="E245:E249" si="75">SUM(F245:J245)</f>
        <v>2000</v>
      </c>
      <c r="F245" s="24">
        <f t="shared" ref="F245:J245" si="76">SUM(F246:F249)</f>
        <v>0</v>
      </c>
      <c r="G245" s="24">
        <f t="shared" si="76"/>
        <v>2000</v>
      </c>
      <c r="H245" s="24">
        <f t="shared" si="76"/>
        <v>0</v>
      </c>
      <c r="I245" s="24">
        <f t="shared" si="76"/>
        <v>0</v>
      </c>
      <c r="J245" s="24">
        <f t="shared" si="76"/>
        <v>0</v>
      </c>
      <c r="K245" s="88"/>
      <c r="L245" s="89"/>
    </row>
    <row r="246" spans="1:12" ht="30" x14ac:dyDescent="0.2">
      <c r="A246" s="98"/>
      <c r="B246" s="90"/>
      <c r="C246" s="13" t="s">
        <v>1</v>
      </c>
      <c r="D246" s="87"/>
      <c r="E246" s="24">
        <f t="shared" si="75"/>
        <v>0</v>
      </c>
      <c r="F246" s="93">
        <v>0</v>
      </c>
      <c r="G246" s="93">
        <v>0</v>
      </c>
      <c r="H246" s="93">
        <v>0</v>
      </c>
      <c r="I246" s="93">
        <v>0</v>
      </c>
      <c r="J246" s="93">
        <v>0</v>
      </c>
      <c r="K246" s="88"/>
      <c r="L246" s="89"/>
    </row>
    <row r="247" spans="1:12" ht="30" x14ac:dyDescent="0.2">
      <c r="A247" s="98"/>
      <c r="B247" s="90"/>
      <c r="C247" s="13" t="s">
        <v>7</v>
      </c>
      <c r="D247" s="87"/>
      <c r="E247" s="24">
        <f t="shared" si="75"/>
        <v>0</v>
      </c>
      <c r="F247" s="93">
        <v>0</v>
      </c>
      <c r="G247" s="93">
        <v>0</v>
      </c>
      <c r="H247" s="93">
        <v>0</v>
      </c>
      <c r="I247" s="93">
        <v>0</v>
      </c>
      <c r="J247" s="93">
        <v>0</v>
      </c>
      <c r="K247" s="88"/>
      <c r="L247" s="89"/>
    </row>
    <row r="248" spans="1:12" ht="45" x14ac:dyDescent="0.2">
      <c r="A248" s="98"/>
      <c r="B248" s="90"/>
      <c r="C248" s="13" t="s">
        <v>16</v>
      </c>
      <c r="D248" s="87"/>
      <c r="E248" s="24">
        <f t="shared" si="75"/>
        <v>2000</v>
      </c>
      <c r="F248" s="93">
        <v>0</v>
      </c>
      <c r="G248" s="93">
        <v>2000</v>
      </c>
      <c r="H248" s="93">
        <v>0</v>
      </c>
      <c r="I248" s="93">
        <v>0</v>
      </c>
      <c r="J248" s="93">
        <v>0</v>
      </c>
      <c r="K248" s="88"/>
      <c r="L248" s="89"/>
    </row>
    <row r="249" spans="1:12" ht="30" x14ac:dyDescent="0.2">
      <c r="A249" s="99"/>
      <c r="B249" s="91"/>
      <c r="C249" s="13" t="s">
        <v>26</v>
      </c>
      <c r="D249" s="87"/>
      <c r="E249" s="24">
        <f t="shared" si="75"/>
        <v>0</v>
      </c>
      <c r="F249" s="93">
        <v>0</v>
      </c>
      <c r="G249" s="93">
        <v>0</v>
      </c>
      <c r="H249" s="93">
        <v>0</v>
      </c>
      <c r="I249" s="93">
        <v>0</v>
      </c>
      <c r="J249" s="93">
        <v>0</v>
      </c>
      <c r="K249" s="88"/>
      <c r="L249" s="89"/>
    </row>
    <row r="250" spans="1:12" ht="15.75" customHeight="1" x14ac:dyDescent="0.2">
      <c r="A250" s="100"/>
      <c r="B250" s="78" t="s">
        <v>283</v>
      </c>
      <c r="C250" s="79"/>
      <c r="D250" s="79"/>
      <c r="E250" s="79"/>
      <c r="F250" s="79"/>
      <c r="G250" s="79"/>
      <c r="H250" s="79"/>
      <c r="I250" s="79"/>
      <c r="J250" s="79"/>
      <c r="K250" s="80"/>
      <c r="L250" s="81"/>
    </row>
    <row r="251" spans="1:12" ht="60" x14ac:dyDescent="0.2">
      <c r="A251" s="82" t="s">
        <v>6</v>
      </c>
      <c r="B251" s="83" t="s">
        <v>247</v>
      </c>
      <c r="C251" s="13"/>
      <c r="D251" s="13"/>
      <c r="E251" s="13"/>
      <c r="F251" s="24"/>
      <c r="G251" s="24"/>
      <c r="H251" s="13"/>
      <c r="I251" s="13"/>
      <c r="J251" s="13"/>
      <c r="K251" s="13"/>
      <c r="L251" s="84"/>
    </row>
    <row r="252" spans="1:12" ht="15" customHeight="1" x14ac:dyDescent="0.2">
      <c r="A252" s="94" t="s">
        <v>173</v>
      </c>
      <c r="B252" s="102" t="s">
        <v>236</v>
      </c>
      <c r="C252" s="13" t="s">
        <v>2</v>
      </c>
      <c r="D252" s="87" t="s">
        <v>38</v>
      </c>
      <c r="E252" s="24">
        <f t="shared" ref="E252:E256" si="77">SUM(F252:J252)</f>
        <v>26388.61</v>
      </c>
      <c r="F252" s="24">
        <f t="shared" ref="F252:J252" si="78">SUM(F253:F256)</f>
        <v>2306.1099999999997</v>
      </c>
      <c r="G252" s="24">
        <f t="shared" si="78"/>
        <v>24082.5</v>
      </c>
      <c r="H252" s="24">
        <f t="shared" si="78"/>
        <v>0</v>
      </c>
      <c r="I252" s="24">
        <f t="shared" si="78"/>
        <v>0</v>
      </c>
      <c r="J252" s="24">
        <f t="shared" si="78"/>
        <v>0</v>
      </c>
      <c r="K252" s="88"/>
      <c r="L252" s="89"/>
    </row>
    <row r="253" spans="1:12" ht="30" x14ac:dyDescent="0.2">
      <c r="A253" s="95"/>
      <c r="B253" s="102"/>
      <c r="C253" s="13" t="s">
        <v>1</v>
      </c>
      <c r="D253" s="87"/>
      <c r="E253" s="24">
        <f t="shared" si="77"/>
        <v>0</v>
      </c>
      <c r="F253" s="93">
        <v>0</v>
      </c>
      <c r="G253" s="93">
        <v>0</v>
      </c>
      <c r="H253" s="93">
        <v>0</v>
      </c>
      <c r="I253" s="93">
        <v>0</v>
      </c>
      <c r="J253" s="93">
        <v>0</v>
      </c>
      <c r="K253" s="88"/>
      <c r="L253" s="89"/>
    </row>
    <row r="254" spans="1:12" ht="30" x14ac:dyDescent="0.2">
      <c r="A254" s="95"/>
      <c r="B254" s="102"/>
      <c r="C254" s="13" t="s">
        <v>7</v>
      </c>
      <c r="D254" s="87"/>
      <c r="E254" s="24">
        <f t="shared" si="77"/>
        <v>16278.04</v>
      </c>
      <c r="F254" s="93">
        <v>696.67</v>
      </c>
      <c r="G254" s="93">
        <v>15581.37</v>
      </c>
      <c r="H254" s="93">
        <v>0</v>
      </c>
      <c r="I254" s="93">
        <v>0</v>
      </c>
      <c r="J254" s="93">
        <v>0</v>
      </c>
      <c r="K254" s="88"/>
      <c r="L254" s="89"/>
    </row>
    <row r="255" spans="1:12" ht="45" x14ac:dyDescent="0.2">
      <c r="A255" s="95"/>
      <c r="B255" s="102"/>
      <c r="C255" s="13" t="s">
        <v>16</v>
      </c>
      <c r="D255" s="87"/>
      <c r="E255" s="24">
        <f t="shared" si="77"/>
        <v>8899.869999999999</v>
      </c>
      <c r="F255" s="93">
        <v>398.74</v>
      </c>
      <c r="G255" s="93">
        <v>8501.1299999999992</v>
      </c>
      <c r="H255" s="93">
        <v>0</v>
      </c>
      <c r="I255" s="93">
        <v>0</v>
      </c>
      <c r="J255" s="93">
        <v>0</v>
      </c>
      <c r="K255" s="88"/>
      <c r="L255" s="89"/>
    </row>
    <row r="256" spans="1:12" ht="30" x14ac:dyDescent="0.2">
      <c r="A256" s="96"/>
      <c r="B256" s="102"/>
      <c r="C256" s="13" t="s">
        <v>26</v>
      </c>
      <c r="D256" s="87"/>
      <c r="E256" s="24">
        <f t="shared" si="77"/>
        <v>1210.7</v>
      </c>
      <c r="F256" s="93">
        <v>1210.7</v>
      </c>
      <c r="G256" s="93">
        <v>0</v>
      </c>
      <c r="H256" s="93">
        <v>0</v>
      </c>
      <c r="I256" s="93">
        <v>0</v>
      </c>
      <c r="J256" s="93">
        <v>0</v>
      </c>
      <c r="K256" s="88"/>
      <c r="L256" s="89"/>
    </row>
    <row r="257" spans="1:12" ht="105" x14ac:dyDescent="0.2">
      <c r="A257" s="100" t="s">
        <v>10</v>
      </c>
      <c r="B257" s="83" t="s">
        <v>237</v>
      </c>
      <c r="C257" s="13"/>
      <c r="D257" s="13"/>
      <c r="E257" s="13"/>
      <c r="F257" s="24"/>
      <c r="G257" s="24"/>
      <c r="H257" s="13"/>
      <c r="I257" s="13"/>
      <c r="J257" s="13"/>
      <c r="K257" s="13"/>
      <c r="L257" s="84"/>
    </row>
    <row r="258" spans="1:12" ht="15" customHeight="1" x14ac:dyDescent="0.2">
      <c r="A258" s="94" t="s">
        <v>176</v>
      </c>
      <c r="B258" s="102" t="s">
        <v>248</v>
      </c>
      <c r="C258" s="13" t="s">
        <v>2</v>
      </c>
      <c r="D258" s="87" t="s">
        <v>38</v>
      </c>
      <c r="E258" s="24">
        <f t="shared" ref="E258:E261" si="79">SUM(F258:J258)</f>
        <v>0</v>
      </c>
      <c r="F258" s="24">
        <f t="shared" ref="F258:J258" si="80">SUM(F259:F262)</f>
        <v>0</v>
      </c>
      <c r="G258" s="24">
        <f t="shared" si="80"/>
        <v>0</v>
      </c>
      <c r="H258" s="24">
        <f t="shared" si="80"/>
        <v>0</v>
      </c>
      <c r="I258" s="24">
        <f t="shared" si="80"/>
        <v>0</v>
      </c>
      <c r="J258" s="24">
        <f t="shared" si="80"/>
        <v>0</v>
      </c>
      <c r="K258" s="88"/>
      <c r="L258" s="89"/>
    </row>
    <row r="259" spans="1:12" ht="30" x14ac:dyDescent="0.2">
      <c r="A259" s="95"/>
      <c r="B259" s="102"/>
      <c r="C259" s="13" t="s">
        <v>1</v>
      </c>
      <c r="D259" s="87"/>
      <c r="E259" s="24">
        <f t="shared" si="79"/>
        <v>0</v>
      </c>
      <c r="F259" s="24">
        <v>0</v>
      </c>
      <c r="G259" s="93">
        <v>0</v>
      </c>
      <c r="H259" s="93">
        <v>0</v>
      </c>
      <c r="I259" s="93">
        <v>0</v>
      </c>
      <c r="J259" s="93">
        <v>0</v>
      </c>
      <c r="K259" s="88"/>
      <c r="L259" s="89"/>
    </row>
    <row r="260" spans="1:12" ht="30" x14ac:dyDescent="0.2">
      <c r="A260" s="95"/>
      <c r="B260" s="102"/>
      <c r="C260" s="13" t="s">
        <v>7</v>
      </c>
      <c r="D260" s="87"/>
      <c r="E260" s="24">
        <f t="shared" si="79"/>
        <v>0</v>
      </c>
      <c r="F260" s="24">
        <v>0</v>
      </c>
      <c r="G260" s="93">
        <v>0</v>
      </c>
      <c r="H260" s="93">
        <v>0</v>
      </c>
      <c r="I260" s="93">
        <v>0</v>
      </c>
      <c r="J260" s="93">
        <v>0</v>
      </c>
      <c r="K260" s="88"/>
      <c r="L260" s="89"/>
    </row>
    <row r="261" spans="1:12" ht="45" x14ac:dyDescent="0.2">
      <c r="A261" s="95"/>
      <c r="B261" s="102"/>
      <c r="C261" s="13" t="s">
        <v>16</v>
      </c>
      <c r="D261" s="87"/>
      <c r="E261" s="24">
        <f t="shared" si="79"/>
        <v>0</v>
      </c>
      <c r="F261" s="24">
        <v>0</v>
      </c>
      <c r="G261" s="93">
        <v>0</v>
      </c>
      <c r="H261" s="93">
        <v>0</v>
      </c>
      <c r="I261" s="93">
        <v>0</v>
      </c>
      <c r="J261" s="93">
        <v>0</v>
      </c>
      <c r="K261" s="88"/>
      <c r="L261" s="89"/>
    </row>
    <row r="262" spans="1:12" ht="30" x14ac:dyDescent="0.2">
      <c r="A262" s="96"/>
      <c r="B262" s="102"/>
      <c r="C262" s="13" t="s">
        <v>26</v>
      </c>
      <c r="D262" s="87"/>
      <c r="E262" s="24">
        <v>0</v>
      </c>
      <c r="F262" s="24">
        <v>0</v>
      </c>
      <c r="G262" s="24">
        <v>0</v>
      </c>
      <c r="H262" s="24">
        <v>0</v>
      </c>
      <c r="I262" s="24">
        <v>0</v>
      </c>
      <c r="J262" s="93">
        <v>0</v>
      </c>
      <c r="K262" s="88"/>
      <c r="L262" s="89"/>
    </row>
    <row r="263" spans="1:12" ht="15" customHeight="1" x14ac:dyDescent="0.2">
      <c r="A263" s="94" t="s">
        <v>177</v>
      </c>
      <c r="B263" s="102" t="s">
        <v>319</v>
      </c>
      <c r="C263" s="13" t="s">
        <v>2</v>
      </c>
      <c r="D263" s="87" t="s">
        <v>38</v>
      </c>
      <c r="E263" s="24">
        <f t="shared" ref="E263:E266" si="81">SUM(F263:J263)</f>
        <v>1471.21</v>
      </c>
      <c r="F263" s="24">
        <f t="shared" ref="F263:J263" si="82">SUM(F264:F267)</f>
        <v>1471.21</v>
      </c>
      <c r="G263" s="24">
        <f t="shared" si="82"/>
        <v>0</v>
      </c>
      <c r="H263" s="24">
        <f t="shared" si="82"/>
        <v>0</v>
      </c>
      <c r="I263" s="24">
        <f t="shared" si="82"/>
        <v>0</v>
      </c>
      <c r="J263" s="24">
        <f t="shared" si="82"/>
        <v>0</v>
      </c>
      <c r="K263" s="88"/>
      <c r="L263" s="89"/>
    </row>
    <row r="264" spans="1:12" ht="30" x14ac:dyDescent="0.2">
      <c r="A264" s="95"/>
      <c r="B264" s="102"/>
      <c r="C264" s="13" t="s">
        <v>1</v>
      </c>
      <c r="D264" s="87"/>
      <c r="E264" s="24">
        <f t="shared" si="81"/>
        <v>0</v>
      </c>
      <c r="F264" s="24">
        <v>0</v>
      </c>
      <c r="G264" s="93">
        <v>0</v>
      </c>
      <c r="H264" s="93">
        <v>0</v>
      </c>
      <c r="I264" s="93">
        <v>0</v>
      </c>
      <c r="J264" s="93">
        <v>0</v>
      </c>
      <c r="K264" s="88"/>
      <c r="L264" s="89"/>
    </row>
    <row r="265" spans="1:12" ht="30" x14ac:dyDescent="0.2">
      <c r="A265" s="95"/>
      <c r="B265" s="102"/>
      <c r="C265" s="13" t="s">
        <v>7</v>
      </c>
      <c r="D265" s="87"/>
      <c r="E265" s="24">
        <f t="shared" si="81"/>
        <v>935.68</v>
      </c>
      <c r="F265" s="24">
        <v>935.68</v>
      </c>
      <c r="G265" s="93">
        <v>0</v>
      </c>
      <c r="H265" s="93">
        <v>0</v>
      </c>
      <c r="I265" s="93">
        <v>0</v>
      </c>
      <c r="J265" s="93">
        <v>0</v>
      </c>
      <c r="K265" s="88"/>
      <c r="L265" s="89"/>
    </row>
    <row r="266" spans="1:12" ht="45" x14ac:dyDescent="0.2">
      <c r="A266" s="95"/>
      <c r="B266" s="102"/>
      <c r="C266" s="13" t="s">
        <v>16</v>
      </c>
      <c r="D266" s="87"/>
      <c r="E266" s="24">
        <f t="shared" si="81"/>
        <v>535.53</v>
      </c>
      <c r="F266" s="24">
        <v>535.53</v>
      </c>
      <c r="G266" s="93">
        <v>0</v>
      </c>
      <c r="H266" s="93">
        <v>0</v>
      </c>
      <c r="I266" s="93">
        <v>0</v>
      </c>
      <c r="J266" s="93">
        <v>0</v>
      </c>
      <c r="K266" s="88"/>
      <c r="L266" s="89"/>
    </row>
    <row r="267" spans="1:12" ht="30" x14ac:dyDescent="0.2">
      <c r="A267" s="96"/>
      <c r="B267" s="102"/>
      <c r="C267" s="13" t="s">
        <v>26</v>
      </c>
      <c r="D267" s="87"/>
      <c r="E267" s="24">
        <v>0</v>
      </c>
      <c r="F267" s="24">
        <v>0</v>
      </c>
      <c r="G267" s="24">
        <v>0</v>
      </c>
      <c r="H267" s="24">
        <v>0</v>
      </c>
      <c r="I267" s="24">
        <v>0</v>
      </c>
      <c r="J267" s="93">
        <v>0</v>
      </c>
      <c r="K267" s="88"/>
      <c r="L267" s="89"/>
    </row>
    <row r="268" spans="1:12" ht="15" customHeight="1" x14ac:dyDescent="0.2">
      <c r="A268" s="94" t="s">
        <v>28</v>
      </c>
      <c r="B268" s="103" t="s">
        <v>269</v>
      </c>
      <c r="C268" s="13" t="s">
        <v>2</v>
      </c>
      <c r="D268" s="87" t="s">
        <v>38</v>
      </c>
      <c r="E268" s="24">
        <f t="shared" ref="E268:E272" si="83">SUM(F268:J268)</f>
        <v>19455</v>
      </c>
      <c r="F268" s="24">
        <f t="shared" ref="F268:J268" si="84">SUM(F269:F272)</f>
        <v>4455</v>
      </c>
      <c r="G268" s="24">
        <f t="shared" si="84"/>
        <v>5000</v>
      </c>
      <c r="H268" s="24">
        <f t="shared" si="84"/>
        <v>5000</v>
      </c>
      <c r="I268" s="24">
        <f t="shared" si="84"/>
        <v>5000</v>
      </c>
      <c r="J268" s="24">
        <f t="shared" si="84"/>
        <v>0</v>
      </c>
      <c r="K268" s="88"/>
      <c r="L268" s="89"/>
    </row>
    <row r="269" spans="1:12" ht="30" x14ac:dyDescent="0.2">
      <c r="A269" s="95"/>
      <c r="B269" s="104"/>
      <c r="C269" s="13" t="s">
        <v>1</v>
      </c>
      <c r="D269" s="87"/>
      <c r="E269" s="24">
        <f t="shared" si="83"/>
        <v>0</v>
      </c>
      <c r="F269" s="24">
        <v>0</v>
      </c>
      <c r="G269" s="93">
        <v>0</v>
      </c>
      <c r="H269" s="93">
        <v>0</v>
      </c>
      <c r="I269" s="93">
        <v>0</v>
      </c>
      <c r="J269" s="93">
        <v>0</v>
      </c>
      <c r="K269" s="88"/>
      <c r="L269" s="89"/>
    </row>
    <row r="270" spans="1:12" ht="30" x14ac:dyDescent="0.2">
      <c r="A270" s="95"/>
      <c r="B270" s="104"/>
      <c r="C270" s="13" t="s">
        <v>7</v>
      </c>
      <c r="D270" s="87"/>
      <c r="E270" s="24">
        <f t="shared" si="83"/>
        <v>0</v>
      </c>
      <c r="F270" s="24">
        <v>0</v>
      </c>
      <c r="G270" s="93">
        <v>0</v>
      </c>
      <c r="H270" s="93">
        <v>0</v>
      </c>
      <c r="I270" s="93">
        <v>0</v>
      </c>
      <c r="J270" s="93">
        <v>0</v>
      </c>
      <c r="K270" s="88"/>
      <c r="L270" s="89"/>
    </row>
    <row r="271" spans="1:12" ht="45" x14ac:dyDescent="0.2">
      <c r="A271" s="95"/>
      <c r="B271" s="104"/>
      <c r="C271" s="13" t="s">
        <v>16</v>
      </c>
      <c r="D271" s="87"/>
      <c r="E271" s="24">
        <f t="shared" si="83"/>
        <v>19455</v>
      </c>
      <c r="F271" s="24">
        <v>4455</v>
      </c>
      <c r="G271" s="93">
        <v>5000</v>
      </c>
      <c r="H271" s="93">
        <v>5000</v>
      </c>
      <c r="I271" s="93">
        <v>5000</v>
      </c>
      <c r="J271" s="93">
        <v>0</v>
      </c>
      <c r="K271" s="88"/>
      <c r="L271" s="89"/>
    </row>
    <row r="272" spans="1:12" ht="33.75" customHeight="1" x14ac:dyDescent="0.2">
      <c r="A272" s="96"/>
      <c r="B272" s="105"/>
      <c r="C272" s="13" t="s">
        <v>26</v>
      </c>
      <c r="D272" s="87"/>
      <c r="E272" s="24">
        <f t="shared" si="83"/>
        <v>0</v>
      </c>
      <c r="F272" s="24">
        <v>0</v>
      </c>
      <c r="G272" s="93">
        <v>0</v>
      </c>
      <c r="H272" s="93">
        <v>0</v>
      </c>
      <c r="I272" s="93">
        <v>0</v>
      </c>
      <c r="J272" s="93">
        <v>0</v>
      </c>
      <c r="K272" s="88"/>
      <c r="L272" s="89"/>
    </row>
    <row r="273" spans="1:12" ht="15" customHeight="1" x14ac:dyDescent="0.2">
      <c r="A273" s="94" t="s">
        <v>179</v>
      </c>
      <c r="B273" s="102" t="s">
        <v>270</v>
      </c>
      <c r="C273" s="13" t="s">
        <v>2</v>
      </c>
      <c r="D273" s="87" t="s">
        <v>38</v>
      </c>
      <c r="E273" s="24">
        <f t="shared" ref="E273:E277" si="85">SUM(F273:J273)</f>
        <v>0</v>
      </c>
      <c r="F273" s="24">
        <f t="shared" ref="F273:J273" si="86">SUM(F274:F277)</f>
        <v>0</v>
      </c>
      <c r="G273" s="24">
        <f t="shared" si="86"/>
        <v>0</v>
      </c>
      <c r="H273" s="24">
        <f t="shared" si="86"/>
        <v>0</v>
      </c>
      <c r="I273" s="24">
        <f t="shared" si="86"/>
        <v>0</v>
      </c>
      <c r="J273" s="24">
        <f t="shared" si="86"/>
        <v>0</v>
      </c>
      <c r="K273" s="88"/>
      <c r="L273" s="89"/>
    </row>
    <row r="274" spans="1:12" ht="30" x14ac:dyDescent="0.2">
      <c r="A274" s="95"/>
      <c r="B274" s="102"/>
      <c r="C274" s="13" t="s">
        <v>1</v>
      </c>
      <c r="D274" s="87"/>
      <c r="E274" s="24">
        <f t="shared" si="85"/>
        <v>0</v>
      </c>
      <c r="F274" s="24">
        <v>0</v>
      </c>
      <c r="G274" s="93">
        <v>0</v>
      </c>
      <c r="H274" s="93">
        <v>0</v>
      </c>
      <c r="I274" s="93">
        <v>0</v>
      </c>
      <c r="J274" s="93">
        <v>0</v>
      </c>
      <c r="K274" s="88"/>
      <c r="L274" s="89"/>
    </row>
    <row r="275" spans="1:12" ht="30" x14ac:dyDescent="0.2">
      <c r="A275" s="95"/>
      <c r="B275" s="102"/>
      <c r="C275" s="13" t="s">
        <v>7</v>
      </c>
      <c r="D275" s="87"/>
      <c r="E275" s="24">
        <f t="shared" si="85"/>
        <v>0</v>
      </c>
      <c r="F275" s="24">
        <v>0</v>
      </c>
      <c r="G275" s="93">
        <v>0</v>
      </c>
      <c r="H275" s="93">
        <v>0</v>
      </c>
      <c r="I275" s="93">
        <v>0</v>
      </c>
      <c r="J275" s="93">
        <v>0</v>
      </c>
      <c r="K275" s="88"/>
      <c r="L275" s="89"/>
    </row>
    <row r="276" spans="1:12" ht="45" x14ac:dyDescent="0.2">
      <c r="A276" s="95"/>
      <c r="B276" s="102"/>
      <c r="C276" s="13" t="s">
        <v>16</v>
      </c>
      <c r="D276" s="87"/>
      <c r="E276" s="24">
        <f t="shared" si="85"/>
        <v>0</v>
      </c>
      <c r="F276" s="24">
        <v>0</v>
      </c>
      <c r="G276" s="93">
        <v>0</v>
      </c>
      <c r="H276" s="93">
        <v>0</v>
      </c>
      <c r="I276" s="93">
        <v>0</v>
      </c>
      <c r="J276" s="93">
        <v>0</v>
      </c>
      <c r="K276" s="88"/>
      <c r="L276" s="89"/>
    </row>
    <row r="277" spans="1:12" ht="30" x14ac:dyDescent="0.2">
      <c r="A277" s="96"/>
      <c r="B277" s="102"/>
      <c r="C277" s="13" t="s">
        <v>26</v>
      </c>
      <c r="D277" s="87"/>
      <c r="E277" s="24">
        <f t="shared" si="85"/>
        <v>0</v>
      </c>
      <c r="F277" s="24">
        <v>0</v>
      </c>
      <c r="G277" s="93">
        <v>0</v>
      </c>
      <c r="H277" s="93">
        <v>0</v>
      </c>
      <c r="I277" s="93">
        <v>0</v>
      </c>
      <c r="J277" s="93">
        <v>0</v>
      </c>
      <c r="K277" s="88"/>
      <c r="L277" s="89"/>
    </row>
  </sheetData>
  <mergeCells count="171">
    <mergeCell ref="A113:A117"/>
    <mergeCell ref="B12:B16"/>
    <mergeCell ref="D12:D16"/>
    <mergeCell ref="A8:A9"/>
    <mergeCell ref="A98:A102"/>
    <mergeCell ref="B108:B112"/>
    <mergeCell ref="D108:D112"/>
    <mergeCell ref="A12:A16"/>
    <mergeCell ref="A108:A112"/>
    <mergeCell ref="B17:B21"/>
    <mergeCell ref="D17:D21"/>
    <mergeCell ref="A57:A61"/>
    <mergeCell ref="A22:A26"/>
    <mergeCell ref="A72:A76"/>
    <mergeCell ref="B10:K10"/>
    <mergeCell ref="A27:A31"/>
    <mergeCell ref="A17:A21"/>
    <mergeCell ref="A42:A46"/>
    <mergeCell ref="B42:B46"/>
    <mergeCell ref="D42:D46"/>
    <mergeCell ref="A77:A81"/>
    <mergeCell ref="B77:B81"/>
    <mergeCell ref="A47:A51"/>
    <mergeCell ref="B113:B117"/>
    <mergeCell ref="D113:D117"/>
    <mergeCell ref="B22:B26"/>
    <mergeCell ref="D22:D26"/>
    <mergeCell ref="D98:D102"/>
    <mergeCell ref="B98:B102"/>
    <mergeCell ref="B57:B61"/>
    <mergeCell ref="D57:D61"/>
    <mergeCell ref="B72:B76"/>
    <mergeCell ref="D72:D76"/>
    <mergeCell ref="B27:B31"/>
    <mergeCell ref="D27:D31"/>
    <mergeCell ref="D77:D81"/>
    <mergeCell ref="B47:B51"/>
    <mergeCell ref="D47:D51"/>
    <mergeCell ref="B190:B194"/>
    <mergeCell ref="D190:D194"/>
    <mergeCell ref="B200:B204"/>
    <mergeCell ref="A138:A142"/>
    <mergeCell ref="D160:D164"/>
    <mergeCell ref="B158:K158"/>
    <mergeCell ref="B143:B147"/>
    <mergeCell ref="D143:D147"/>
    <mergeCell ref="A153:A157"/>
    <mergeCell ref="B148:B152"/>
    <mergeCell ref="D148:D152"/>
    <mergeCell ref="B185:B189"/>
    <mergeCell ref="D185:D189"/>
    <mergeCell ref="B268:B272"/>
    <mergeCell ref="D268:D272"/>
    <mergeCell ref="A205:A209"/>
    <mergeCell ref="B205:B209"/>
    <mergeCell ref="D205:D209"/>
    <mergeCell ref="A225:A229"/>
    <mergeCell ref="B225:B229"/>
    <mergeCell ref="D225:D229"/>
    <mergeCell ref="A195:A199"/>
    <mergeCell ref="A252:A256"/>
    <mergeCell ref="A258:A262"/>
    <mergeCell ref="B263:B267"/>
    <mergeCell ref="D263:D267"/>
    <mergeCell ref="B230:B234"/>
    <mergeCell ref="D230:D234"/>
    <mergeCell ref="B235:B239"/>
    <mergeCell ref="D235:D239"/>
    <mergeCell ref="B240:B244"/>
    <mergeCell ref="D240:D244"/>
    <mergeCell ref="B245:B249"/>
    <mergeCell ref="D245:D249"/>
    <mergeCell ref="B273:B277"/>
    <mergeCell ref="B160:B164"/>
    <mergeCell ref="D273:D277"/>
    <mergeCell ref="B170:B174"/>
    <mergeCell ref="B258:B262"/>
    <mergeCell ref="B133:B137"/>
    <mergeCell ref="D133:D137"/>
    <mergeCell ref="B138:B142"/>
    <mergeCell ref="D138:D142"/>
    <mergeCell ref="D258:D262"/>
    <mergeCell ref="B252:B256"/>
    <mergeCell ref="D165:D169"/>
    <mergeCell ref="D252:D256"/>
    <mergeCell ref="B250:K250"/>
    <mergeCell ref="B195:B199"/>
    <mergeCell ref="D195:D199"/>
    <mergeCell ref="B210:B214"/>
    <mergeCell ref="D210:D214"/>
    <mergeCell ref="D200:D204"/>
    <mergeCell ref="B215:B219"/>
    <mergeCell ref="B165:B169"/>
    <mergeCell ref="D215:D219"/>
    <mergeCell ref="B220:B224"/>
    <mergeCell ref="D220:D224"/>
    <mergeCell ref="A273:A277"/>
    <mergeCell ref="A123:A127"/>
    <mergeCell ref="A160:A164"/>
    <mergeCell ref="A165:A169"/>
    <mergeCell ref="A170:A174"/>
    <mergeCell ref="A128:A132"/>
    <mergeCell ref="A190:A194"/>
    <mergeCell ref="A200:A204"/>
    <mergeCell ref="A215:A219"/>
    <mergeCell ref="A210:A214"/>
    <mergeCell ref="A220:A224"/>
    <mergeCell ref="A133:A137"/>
    <mergeCell ref="A143:A147"/>
    <mergeCell ref="A268:A272"/>
    <mergeCell ref="A263:A267"/>
    <mergeCell ref="A230:A234"/>
    <mergeCell ref="A235:A239"/>
    <mergeCell ref="A240:A244"/>
    <mergeCell ref="A245:A249"/>
    <mergeCell ref="A148:A152"/>
    <mergeCell ref="A185:A189"/>
    <mergeCell ref="I1:L1"/>
    <mergeCell ref="A32:A36"/>
    <mergeCell ref="B32:B36"/>
    <mergeCell ref="D32:D36"/>
    <mergeCell ref="A37:A41"/>
    <mergeCell ref="B37:B41"/>
    <mergeCell ref="D37:D41"/>
    <mergeCell ref="A52:A56"/>
    <mergeCell ref="B52:B56"/>
    <mergeCell ref="D52:D56"/>
    <mergeCell ref="F2:K2"/>
    <mergeCell ref="F3:K3"/>
    <mergeCell ref="C4:K4"/>
    <mergeCell ref="B6:K6"/>
    <mergeCell ref="C8:C9"/>
    <mergeCell ref="D8:D9"/>
    <mergeCell ref="K8:K9"/>
    <mergeCell ref="B8:B9"/>
    <mergeCell ref="F5:K5"/>
    <mergeCell ref="E8:J8"/>
    <mergeCell ref="A62:A66"/>
    <mergeCell ref="B62:B66"/>
    <mergeCell ref="D62:D66"/>
    <mergeCell ref="A67:A71"/>
    <mergeCell ref="B67:B71"/>
    <mergeCell ref="D67:D71"/>
    <mergeCell ref="A82:A86"/>
    <mergeCell ref="B82:B86"/>
    <mergeCell ref="D82:D86"/>
    <mergeCell ref="A87:A91"/>
    <mergeCell ref="B87:B91"/>
    <mergeCell ref="D87:D91"/>
    <mergeCell ref="A93:A97"/>
    <mergeCell ref="B93:B97"/>
    <mergeCell ref="D93:D97"/>
    <mergeCell ref="A103:A107"/>
    <mergeCell ref="B103:B107"/>
    <mergeCell ref="D103:D107"/>
    <mergeCell ref="A118:A122"/>
    <mergeCell ref="B118:B122"/>
    <mergeCell ref="D118:D122"/>
    <mergeCell ref="A175:A179"/>
    <mergeCell ref="B175:B179"/>
    <mergeCell ref="D175:D179"/>
    <mergeCell ref="A180:A184"/>
    <mergeCell ref="B180:B184"/>
    <mergeCell ref="D180:D184"/>
    <mergeCell ref="D170:D174"/>
    <mergeCell ref="B153:B157"/>
    <mergeCell ref="D153:D157"/>
    <mergeCell ref="B123:B127"/>
    <mergeCell ref="B128:B132"/>
    <mergeCell ref="D128:D132"/>
    <mergeCell ref="D123:D127"/>
  </mergeCells>
  <pageMargins left="0.23622047244094491" right="0.23622047244094491" top="0.23622047244094491" bottom="0.47244094488188981" header="0.15748031496062992" footer="0.15748031496062992"/>
  <pageSetup paperSize="9" scale="73" fitToWidth="0" fitToHeight="0" orientation="landscape" r:id="rId1"/>
  <headerFooter alignWithMargins="0"/>
  <rowBreaks count="11" manualBreakCount="11">
    <brk id="26" max="10" man="1"/>
    <brk id="51" max="10" man="1"/>
    <brk id="76" max="10" man="1"/>
    <brk id="97" max="10" man="1"/>
    <brk id="122" max="10" man="1"/>
    <brk id="147" max="10" man="1"/>
    <brk id="169" max="10" man="1"/>
    <brk id="189" max="10" man="1"/>
    <brk id="214" max="10" man="1"/>
    <brk id="239" max="10" man="1"/>
    <brk id="260"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9"/>
  <sheetViews>
    <sheetView view="pageBreakPreview" zoomScale="80" zoomScaleNormal="80" zoomScaleSheetLayoutView="80" workbookViewId="0">
      <selection activeCell="D25" sqref="D25"/>
    </sheetView>
  </sheetViews>
  <sheetFormatPr defaultColWidth="9.140625" defaultRowHeight="14.25" x14ac:dyDescent="0.2"/>
  <cols>
    <col min="1" max="1" width="7.5703125" style="12" customWidth="1"/>
    <col min="2" max="2" width="34.7109375" style="12" customWidth="1"/>
    <col min="3" max="3" width="22.28515625" style="12" customWidth="1"/>
    <col min="4" max="4" width="19.42578125" style="12" customWidth="1"/>
    <col min="5" max="5" width="20.5703125" style="106" customWidth="1"/>
    <col min="6" max="6" width="14.5703125" style="175" customWidth="1"/>
    <col min="7" max="7" width="14.85546875" style="175" customWidth="1"/>
    <col min="8" max="8" width="14.5703125" style="175" customWidth="1"/>
    <col min="9" max="9" width="14.7109375" style="175" customWidth="1"/>
    <col min="10" max="10" width="15" style="175" customWidth="1"/>
    <col min="11" max="11" width="12.85546875" style="175" customWidth="1"/>
    <col min="12" max="12" width="12" style="101" customWidth="1"/>
    <col min="13" max="13" width="40.28515625" style="12" customWidth="1"/>
    <col min="14" max="14" width="10.140625" style="12" bestFit="1" customWidth="1"/>
    <col min="15" max="15" width="10.7109375" style="12" bestFit="1" customWidth="1"/>
    <col min="16" max="16" width="13.7109375" style="12" customWidth="1"/>
    <col min="17" max="17" width="9.85546875" style="12" bestFit="1" customWidth="1"/>
    <col min="18" max="16384" width="9.140625" style="12"/>
  </cols>
  <sheetData>
    <row r="1" spans="1:15" s="2" customFormat="1" ht="18" customHeight="1" x14ac:dyDescent="0.25">
      <c r="A1" s="1"/>
      <c r="C1" s="3"/>
      <c r="D1" s="4"/>
      <c r="E1" s="4"/>
      <c r="F1" s="34"/>
      <c r="G1" s="34"/>
      <c r="H1" s="5"/>
      <c r="I1" s="5"/>
      <c r="J1" s="5"/>
      <c r="K1" s="5"/>
      <c r="L1" s="5"/>
      <c r="M1" s="4"/>
      <c r="N1" s="4"/>
      <c r="O1" s="4"/>
    </row>
    <row r="2" spans="1:15" s="7" customFormat="1" ht="15" customHeight="1" x14ac:dyDescent="0.25">
      <c r="D2" s="8"/>
      <c r="E2" s="106"/>
      <c r="F2" s="5" t="s">
        <v>330</v>
      </c>
      <c r="G2" s="5"/>
      <c r="H2" s="5"/>
      <c r="I2" s="5"/>
      <c r="J2" s="5"/>
      <c r="K2" s="5"/>
      <c r="L2" s="5"/>
    </row>
    <row r="3" spans="1:15" s="7" customFormat="1" ht="15" x14ac:dyDescent="0.25">
      <c r="D3" s="8"/>
      <c r="E3" s="106"/>
      <c r="F3" s="9" t="s">
        <v>134</v>
      </c>
      <c r="G3" s="9"/>
      <c r="H3" s="9"/>
      <c r="I3" s="9"/>
      <c r="J3" s="9"/>
      <c r="K3" s="9"/>
      <c r="L3" s="9"/>
    </row>
    <row r="4" spans="1:15" s="7" customFormat="1" ht="14.1" customHeight="1" x14ac:dyDescent="0.25">
      <c r="C4" s="9" t="s">
        <v>29</v>
      </c>
      <c r="D4" s="9"/>
      <c r="E4" s="9"/>
      <c r="F4" s="9"/>
      <c r="G4" s="9"/>
      <c r="H4" s="9"/>
      <c r="I4" s="9"/>
      <c r="J4" s="9"/>
      <c r="K4" s="9"/>
      <c r="L4" s="9"/>
    </row>
    <row r="5" spans="1:15" s="7" customFormat="1" ht="15" customHeight="1" x14ac:dyDescent="0.25">
      <c r="D5" s="8"/>
      <c r="E5" s="106"/>
      <c r="F5" s="5" t="s">
        <v>277</v>
      </c>
      <c r="G5" s="5"/>
      <c r="H5" s="5"/>
      <c r="I5" s="5"/>
      <c r="J5" s="5"/>
      <c r="K5" s="5"/>
      <c r="L5" s="5"/>
    </row>
    <row r="6" spans="1:15" s="107" customFormat="1" ht="15.75" customHeight="1" x14ac:dyDescent="0.2">
      <c r="A6" s="39" t="s">
        <v>161</v>
      </c>
      <c r="B6" s="39"/>
      <c r="C6" s="39"/>
      <c r="D6" s="39"/>
      <c r="E6" s="39"/>
      <c r="F6" s="39"/>
      <c r="G6" s="39"/>
      <c r="H6" s="39"/>
      <c r="I6" s="39"/>
      <c r="J6" s="39"/>
      <c r="K6" s="39"/>
      <c r="L6" s="39"/>
      <c r="M6" s="39"/>
    </row>
    <row r="7" spans="1:15" s="107" customFormat="1" ht="15.75" customHeight="1" x14ac:dyDescent="0.2">
      <c r="A7" s="67"/>
      <c r="B7" s="67"/>
      <c r="C7" s="67"/>
      <c r="D7" s="67"/>
      <c r="E7" s="39" t="s">
        <v>135</v>
      </c>
      <c r="F7" s="39"/>
      <c r="G7" s="39"/>
      <c r="H7" s="39"/>
      <c r="I7" s="39"/>
      <c r="J7" s="108"/>
      <c r="K7" s="108"/>
      <c r="L7" s="67"/>
      <c r="M7" s="67"/>
    </row>
    <row r="8" spans="1:15" s="107" customFormat="1" ht="15.75" x14ac:dyDescent="0.2">
      <c r="A8" s="68"/>
      <c r="B8" s="68"/>
      <c r="C8" s="68"/>
      <c r="D8" s="68"/>
      <c r="E8" s="109"/>
      <c r="F8" s="110"/>
      <c r="G8" s="110"/>
      <c r="H8" s="110"/>
      <c r="I8" s="110"/>
      <c r="J8" s="110"/>
      <c r="K8" s="110"/>
      <c r="L8" s="111"/>
    </row>
    <row r="9" spans="1:15" ht="18" customHeight="1" x14ac:dyDescent="0.2">
      <c r="A9" s="19" t="s">
        <v>4</v>
      </c>
      <c r="B9" s="19" t="s">
        <v>21</v>
      </c>
      <c r="C9" s="19" t="s">
        <v>22</v>
      </c>
      <c r="D9" s="19" t="s">
        <v>8</v>
      </c>
      <c r="E9" s="112" t="s">
        <v>42</v>
      </c>
      <c r="F9" s="113" t="s">
        <v>23</v>
      </c>
      <c r="G9" s="114" t="s">
        <v>9</v>
      </c>
      <c r="H9" s="115"/>
      <c r="I9" s="115"/>
      <c r="J9" s="115"/>
      <c r="K9" s="116"/>
      <c r="L9" s="117" t="s">
        <v>11</v>
      </c>
      <c r="M9" s="18" t="s">
        <v>15</v>
      </c>
    </row>
    <row r="10" spans="1:15" ht="111" customHeight="1" x14ac:dyDescent="0.2">
      <c r="A10" s="19"/>
      <c r="B10" s="19"/>
      <c r="C10" s="19"/>
      <c r="D10" s="19"/>
      <c r="E10" s="112"/>
      <c r="F10" s="118"/>
      <c r="G10" s="21" t="s">
        <v>143</v>
      </c>
      <c r="H10" s="21" t="s">
        <v>144</v>
      </c>
      <c r="I10" s="21" t="s">
        <v>145</v>
      </c>
      <c r="J10" s="21" t="s">
        <v>146</v>
      </c>
      <c r="K10" s="21" t="s">
        <v>147</v>
      </c>
      <c r="L10" s="117"/>
      <c r="M10" s="20"/>
    </row>
    <row r="11" spans="1:15" ht="15" x14ac:dyDescent="0.2">
      <c r="A11" s="22">
        <v>1</v>
      </c>
      <c r="B11" s="22">
        <v>2</v>
      </c>
      <c r="C11" s="22">
        <v>3</v>
      </c>
      <c r="D11" s="22">
        <v>4</v>
      </c>
      <c r="E11" s="119">
        <v>5</v>
      </c>
      <c r="F11" s="120">
        <v>6</v>
      </c>
      <c r="G11" s="120">
        <v>7</v>
      </c>
      <c r="H11" s="120">
        <v>8</v>
      </c>
      <c r="I11" s="120">
        <v>9</v>
      </c>
      <c r="J11" s="120">
        <v>10</v>
      </c>
      <c r="K11" s="120">
        <v>11</v>
      </c>
      <c r="L11" s="119">
        <v>14</v>
      </c>
      <c r="M11" s="22">
        <v>15</v>
      </c>
    </row>
    <row r="12" spans="1:15" ht="22.5" customHeight="1" x14ac:dyDescent="0.2">
      <c r="A12" s="121" t="s">
        <v>133</v>
      </c>
      <c r="B12" s="122"/>
      <c r="C12" s="122"/>
      <c r="D12" s="122"/>
      <c r="E12" s="122"/>
      <c r="F12" s="122"/>
      <c r="G12" s="122"/>
      <c r="H12" s="122"/>
      <c r="I12" s="122"/>
      <c r="J12" s="122"/>
      <c r="K12" s="122"/>
      <c r="L12" s="122"/>
      <c r="M12" s="123"/>
    </row>
    <row r="13" spans="1:15" ht="15" customHeight="1" x14ac:dyDescent="0.2">
      <c r="A13" s="124" t="s">
        <v>6</v>
      </c>
      <c r="B13" s="125" t="s">
        <v>225</v>
      </c>
      <c r="C13" s="126" t="s">
        <v>131</v>
      </c>
      <c r="D13" s="83" t="s">
        <v>2</v>
      </c>
      <c r="E13" s="127">
        <v>0</v>
      </c>
      <c r="F13" s="128">
        <f>SUM(G13:K13)</f>
        <v>156353.06599999999</v>
      </c>
      <c r="G13" s="127">
        <f t="shared" ref="G13:K13" si="0">SUM(G14:G17)</f>
        <v>39824.275999999998</v>
      </c>
      <c r="H13" s="127">
        <f t="shared" si="0"/>
        <v>102370.79000000001</v>
      </c>
      <c r="I13" s="127">
        <f t="shared" si="0"/>
        <v>14158</v>
      </c>
      <c r="J13" s="127">
        <f t="shared" si="0"/>
        <v>0</v>
      </c>
      <c r="K13" s="127">
        <f t="shared" si="0"/>
        <v>0</v>
      </c>
      <c r="L13" s="117" t="s">
        <v>33</v>
      </c>
      <c r="M13" s="129" t="s">
        <v>324</v>
      </c>
    </row>
    <row r="14" spans="1:15" ht="45" x14ac:dyDescent="0.2">
      <c r="A14" s="124"/>
      <c r="B14" s="125"/>
      <c r="C14" s="126"/>
      <c r="D14" s="83" t="s">
        <v>1</v>
      </c>
      <c r="E14" s="127">
        <v>0</v>
      </c>
      <c r="F14" s="128">
        <f>SUM(G14:K14)</f>
        <v>0</v>
      </c>
      <c r="G14" s="127">
        <f t="shared" ref="G14:H17" si="1">G19+G24+G29+G34+G49+G44+G54+G59+G64+G69+G74+G79+G84+G94</f>
        <v>0</v>
      </c>
      <c r="H14" s="127">
        <f t="shared" si="1"/>
        <v>0</v>
      </c>
      <c r="I14" s="127">
        <f t="shared" ref="I14:K17" si="2">I19</f>
        <v>0</v>
      </c>
      <c r="J14" s="127">
        <f t="shared" si="2"/>
        <v>0</v>
      </c>
      <c r="K14" s="127">
        <f t="shared" si="2"/>
        <v>0</v>
      </c>
      <c r="L14" s="117"/>
      <c r="M14" s="130"/>
    </row>
    <row r="15" spans="1:15" ht="60" x14ac:dyDescent="0.2">
      <c r="A15" s="124"/>
      <c r="B15" s="125"/>
      <c r="C15" s="126"/>
      <c r="D15" s="83" t="s">
        <v>7</v>
      </c>
      <c r="E15" s="127">
        <v>0</v>
      </c>
      <c r="F15" s="128">
        <f>SUM(G15:K15)</f>
        <v>101000.4</v>
      </c>
      <c r="G15" s="127">
        <f t="shared" si="1"/>
        <v>30380</v>
      </c>
      <c r="H15" s="127">
        <f t="shared" si="1"/>
        <v>57170.400000000001</v>
      </c>
      <c r="I15" s="127">
        <f t="shared" si="2"/>
        <v>13450</v>
      </c>
      <c r="J15" s="127">
        <f t="shared" si="2"/>
        <v>0</v>
      </c>
      <c r="K15" s="127">
        <f t="shared" si="2"/>
        <v>0</v>
      </c>
      <c r="L15" s="117"/>
      <c r="M15" s="130"/>
    </row>
    <row r="16" spans="1:15" ht="60" x14ac:dyDescent="0.2">
      <c r="A16" s="124"/>
      <c r="B16" s="125"/>
      <c r="C16" s="126"/>
      <c r="D16" s="83" t="s">
        <v>16</v>
      </c>
      <c r="E16" s="127">
        <v>0</v>
      </c>
      <c r="F16" s="128">
        <f>SUM(G16:K16)</f>
        <v>55352.665999999997</v>
      </c>
      <c r="G16" s="127">
        <f t="shared" si="1"/>
        <v>9444.2759999999998</v>
      </c>
      <c r="H16" s="127">
        <f t="shared" si="1"/>
        <v>45200.39</v>
      </c>
      <c r="I16" s="127">
        <f t="shared" si="2"/>
        <v>708</v>
      </c>
      <c r="J16" s="127">
        <f t="shared" si="2"/>
        <v>0</v>
      </c>
      <c r="K16" s="127">
        <f t="shared" si="2"/>
        <v>0</v>
      </c>
      <c r="L16" s="117"/>
      <c r="M16" s="130"/>
    </row>
    <row r="17" spans="1:16" ht="22.5" customHeight="1" x14ac:dyDescent="0.2">
      <c r="A17" s="124"/>
      <c r="B17" s="125"/>
      <c r="C17" s="126"/>
      <c r="D17" s="83" t="s">
        <v>30</v>
      </c>
      <c r="E17" s="127">
        <v>0</v>
      </c>
      <c r="F17" s="128">
        <f>SUM(G17:K17)</f>
        <v>0</v>
      </c>
      <c r="G17" s="127">
        <f t="shared" si="1"/>
        <v>0</v>
      </c>
      <c r="H17" s="127">
        <f t="shared" si="1"/>
        <v>0</v>
      </c>
      <c r="I17" s="127">
        <f t="shared" si="2"/>
        <v>0</v>
      </c>
      <c r="J17" s="127">
        <f t="shared" si="2"/>
        <v>0</v>
      </c>
      <c r="K17" s="127">
        <f t="shared" si="2"/>
        <v>0</v>
      </c>
      <c r="L17" s="117"/>
      <c r="M17" s="131"/>
    </row>
    <row r="18" spans="1:16" ht="15" customHeight="1" x14ac:dyDescent="0.2">
      <c r="A18" s="97" t="s">
        <v>12</v>
      </c>
      <c r="B18" s="86" t="s">
        <v>226</v>
      </c>
      <c r="C18" s="18" t="s">
        <v>131</v>
      </c>
      <c r="D18" s="13" t="s">
        <v>2</v>
      </c>
      <c r="E18" s="24">
        <f>SUM(E19:E22)</f>
        <v>1000</v>
      </c>
      <c r="F18" s="92">
        <f t="shared" ref="F18:F27" si="3">SUM(G18:K18)</f>
        <v>14158</v>
      </c>
      <c r="G18" s="92">
        <f t="shared" ref="G18:K18" si="4">SUM(G19:G22)</f>
        <v>0</v>
      </c>
      <c r="H18" s="92">
        <f t="shared" si="4"/>
        <v>0</v>
      </c>
      <c r="I18" s="92">
        <f t="shared" si="4"/>
        <v>14158</v>
      </c>
      <c r="J18" s="92">
        <f t="shared" si="4"/>
        <v>0</v>
      </c>
      <c r="K18" s="92">
        <f t="shared" si="4"/>
        <v>0</v>
      </c>
      <c r="L18" s="132"/>
      <c r="M18" s="18"/>
    </row>
    <row r="19" spans="1:16" ht="45" x14ac:dyDescent="0.2">
      <c r="A19" s="98"/>
      <c r="B19" s="90"/>
      <c r="C19" s="28"/>
      <c r="D19" s="13" t="s">
        <v>1</v>
      </c>
      <c r="E19" s="24">
        <v>0</v>
      </c>
      <c r="F19" s="92">
        <f t="shared" si="3"/>
        <v>0</v>
      </c>
      <c r="G19" s="92">
        <v>0</v>
      </c>
      <c r="H19" s="92">
        <v>0</v>
      </c>
      <c r="I19" s="92">
        <v>0</v>
      </c>
      <c r="J19" s="92">
        <v>0</v>
      </c>
      <c r="K19" s="92">
        <v>0</v>
      </c>
      <c r="L19" s="133"/>
      <c r="M19" s="28"/>
    </row>
    <row r="20" spans="1:16" ht="45" x14ac:dyDescent="0.2">
      <c r="A20" s="98"/>
      <c r="B20" s="90"/>
      <c r="C20" s="28"/>
      <c r="D20" s="13" t="s">
        <v>7</v>
      </c>
      <c r="E20" s="24">
        <v>950</v>
      </c>
      <c r="F20" s="92">
        <f t="shared" si="3"/>
        <v>13450</v>
      </c>
      <c r="G20" s="92">
        <v>0</v>
      </c>
      <c r="H20" s="92">
        <v>0</v>
      </c>
      <c r="I20" s="92">
        <v>13450</v>
      </c>
      <c r="J20" s="92">
        <v>0</v>
      </c>
      <c r="K20" s="92">
        <v>0</v>
      </c>
      <c r="L20" s="133"/>
      <c r="M20" s="28"/>
    </row>
    <row r="21" spans="1:16" ht="45" x14ac:dyDescent="0.2">
      <c r="A21" s="98"/>
      <c r="B21" s="90"/>
      <c r="C21" s="28"/>
      <c r="D21" s="13" t="s">
        <v>16</v>
      </c>
      <c r="E21" s="24">
        <v>50</v>
      </c>
      <c r="F21" s="92">
        <f t="shared" si="3"/>
        <v>708</v>
      </c>
      <c r="G21" s="92">
        <v>0</v>
      </c>
      <c r="H21" s="92">
        <v>0</v>
      </c>
      <c r="I21" s="92">
        <v>708</v>
      </c>
      <c r="J21" s="92">
        <v>0</v>
      </c>
      <c r="K21" s="92">
        <v>0</v>
      </c>
      <c r="L21" s="133"/>
      <c r="M21" s="28"/>
    </row>
    <row r="22" spans="1:16" ht="63.75" customHeight="1" x14ac:dyDescent="0.2">
      <c r="A22" s="99"/>
      <c r="B22" s="91"/>
      <c r="C22" s="20"/>
      <c r="D22" s="13" t="s">
        <v>26</v>
      </c>
      <c r="E22" s="24">
        <v>0</v>
      </c>
      <c r="F22" s="92">
        <f t="shared" si="3"/>
        <v>0</v>
      </c>
      <c r="G22" s="92">
        <v>0</v>
      </c>
      <c r="H22" s="92">
        <v>0</v>
      </c>
      <c r="I22" s="92">
        <v>0</v>
      </c>
      <c r="J22" s="92">
        <v>0</v>
      </c>
      <c r="K22" s="92">
        <v>0</v>
      </c>
      <c r="L22" s="134"/>
      <c r="M22" s="20"/>
    </row>
    <row r="23" spans="1:16" ht="15" customHeight="1" x14ac:dyDescent="0.2">
      <c r="A23" s="97" t="s">
        <v>24</v>
      </c>
      <c r="B23" s="86" t="s">
        <v>227</v>
      </c>
      <c r="C23" s="18"/>
      <c r="D23" s="13" t="s">
        <v>2</v>
      </c>
      <c r="E23" s="24">
        <f>SUM(E24:E27)</f>
        <v>0</v>
      </c>
      <c r="F23" s="92">
        <f t="shared" si="3"/>
        <v>8292.5</v>
      </c>
      <c r="G23" s="92">
        <f t="shared" ref="G23:K23" si="5">SUM(G24:G27)</f>
        <v>7081</v>
      </c>
      <c r="H23" s="92">
        <f t="shared" si="5"/>
        <v>1211.5</v>
      </c>
      <c r="I23" s="92">
        <f t="shared" si="5"/>
        <v>0</v>
      </c>
      <c r="J23" s="92">
        <f t="shared" si="5"/>
        <v>0</v>
      </c>
      <c r="K23" s="92">
        <f t="shared" si="5"/>
        <v>0</v>
      </c>
      <c r="L23" s="132"/>
      <c r="M23" s="18"/>
    </row>
    <row r="24" spans="1:16" ht="45" x14ac:dyDescent="0.2">
      <c r="A24" s="98"/>
      <c r="B24" s="90"/>
      <c r="C24" s="28"/>
      <c r="D24" s="13" t="s">
        <v>1</v>
      </c>
      <c r="E24" s="24">
        <v>0</v>
      </c>
      <c r="F24" s="92">
        <f t="shared" si="3"/>
        <v>0</v>
      </c>
      <c r="G24" s="135">
        <v>0</v>
      </c>
      <c r="H24" s="135">
        <v>0</v>
      </c>
      <c r="I24" s="135">
        <v>0</v>
      </c>
      <c r="J24" s="135">
        <v>0</v>
      </c>
      <c r="K24" s="135">
        <v>0</v>
      </c>
      <c r="L24" s="133"/>
      <c r="M24" s="28"/>
    </row>
    <row r="25" spans="1:16" ht="45" x14ac:dyDescent="0.2">
      <c r="A25" s="98"/>
      <c r="B25" s="90"/>
      <c r="C25" s="28"/>
      <c r="D25" s="13" t="s">
        <v>7</v>
      </c>
      <c r="E25" s="24">
        <v>0</v>
      </c>
      <c r="F25" s="92">
        <f t="shared" si="3"/>
        <v>0</v>
      </c>
      <c r="G25" s="135">
        <v>0</v>
      </c>
      <c r="H25" s="135">
        <v>0</v>
      </c>
      <c r="I25" s="135">
        <v>0</v>
      </c>
      <c r="J25" s="135">
        <v>0</v>
      </c>
      <c r="K25" s="135">
        <v>0</v>
      </c>
      <c r="L25" s="134"/>
      <c r="M25" s="20"/>
    </row>
    <row r="26" spans="1:16" ht="45" x14ac:dyDescent="0.2">
      <c r="A26" s="98"/>
      <c r="B26" s="90"/>
      <c r="C26" s="28"/>
      <c r="D26" s="13" t="s">
        <v>16</v>
      </c>
      <c r="E26" s="24">
        <v>0</v>
      </c>
      <c r="F26" s="92">
        <f t="shared" si="3"/>
        <v>8292.5</v>
      </c>
      <c r="G26" s="135">
        <v>7081</v>
      </c>
      <c r="H26" s="135">
        <v>1211.5</v>
      </c>
      <c r="I26" s="135">
        <v>0</v>
      </c>
      <c r="J26" s="135">
        <v>0</v>
      </c>
      <c r="K26" s="135">
        <v>0</v>
      </c>
      <c r="L26" s="117"/>
      <c r="M26" s="19"/>
    </row>
    <row r="27" spans="1:16" ht="30.75" customHeight="1" x14ac:dyDescent="0.2">
      <c r="A27" s="99"/>
      <c r="B27" s="91"/>
      <c r="C27" s="20"/>
      <c r="D27" s="13" t="s">
        <v>26</v>
      </c>
      <c r="E27" s="24">
        <v>0</v>
      </c>
      <c r="F27" s="92">
        <f t="shared" si="3"/>
        <v>0</v>
      </c>
      <c r="G27" s="135">
        <v>0</v>
      </c>
      <c r="H27" s="135">
        <v>0</v>
      </c>
      <c r="I27" s="135">
        <v>0</v>
      </c>
      <c r="J27" s="135">
        <v>0</v>
      </c>
      <c r="K27" s="135">
        <v>0</v>
      </c>
      <c r="L27" s="117"/>
      <c r="M27" s="19"/>
    </row>
    <row r="28" spans="1:16" ht="15" customHeight="1" x14ac:dyDescent="0.2">
      <c r="A28" s="97" t="s">
        <v>172</v>
      </c>
      <c r="B28" s="86" t="s">
        <v>228</v>
      </c>
      <c r="C28" s="18"/>
      <c r="D28" s="13" t="s">
        <v>2</v>
      </c>
      <c r="E28" s="24">
        <f>SUM(E29:E32)</f>
        <v>0</v>
      </c>
      <c r="F28" s="92">
        <f t="shared" ref="F28:F32" si="6">SUM(G28:K28)</f>
        <v>0</v>
      </c>
      <c r="G28" s="92">
        <f t="shared" ref="G28:K28" si="7">SUM(G29:G32)</f>
        <v>0</v>
      </c>
      <c r="H28" s="92">
        <f t="shared" si="7"/>
        <v>0</v>
      </c>
      <c r="I28" s="92">
        <f t="shared" si="7"/>
        <v>0</v>
      </c>
      <c r="J28" s="92">
        <f t="shared" si="7"/>
        <v>0</v>
      </c>
      <c r="K28" s="92">
        <f t="shared" si="7"/>
        <v>0</v>
      </c>
      <c r="L28" s="117"/>
      <c r="M28" s="19"/>
    </row>
    <row r="29" spans="1:16" ht="45" x14ac:dyDescent="0.2">
      <c r="A29" s="98"/>
      <c r="B29" s="90"/>
      <c r="C29" s="28"/>
      <c r="D29" s="13" t="s">
        <v>1</v>
      </c>
      <c r="E29" s="24">
        <v>0</v>
      </c>
      <c r="F29" s="92">
        <f t="shared" si="6"/>
        <v>0</v>
      </c>
      <c r="G29" s="135">
        <v>0</v>
      </c>
      <c r="H29" s="135">
        <v>0</v>
      </c>
      <c r="I29" s="135">
        <v>0</v>
      </c>
      <c r="J29" s="135">
        <v>0</v>
      </c>
      <c r="K29" s="135">
        <v>0</v>
      </c>
      <c r="L29" s="117"/>
      <c r="M29" s="19"/>
    </row>
    <row r="30" spans="1:16" ht="45" x14ac:dyDescent="0.2">
      <c r="A30" s="98"/>
      <c r="B30" s="90"/>
      <c r="C30" s="28"/>
      <c r="D30" s="13" t="s">
        <v>7</v>
      </c>
      <c r="E30" s="24">
        <v>0</v>
      </c>
      <c r="F30" s="92">
        <f t="shared" si="6"/>
        <v>0</v>
      </c>
      <c r="G30" s="135">
        <v>0</v>
      </c>
      <c r="H30" s="135">
        <v>0</v>
      </c>
      <c r="I30" s="135">
        <v>0</v>
      </c>
      <c r="J30" s="135">
        <v>0</v>
      </c>
      <c r="K30" s="135">
        <v>0</v>
      </c>
      <c r="L30" s="117"/>
      <c r="M30" s="19"/>
    </row>
    <row r="31" spans="1:16" ht="45" x14ac:dyDescent="0.2">
      <c r="A31" s="98"/>
      <c r="B31" s="90"/>
      <c r="C31" s="28"/>
      <c r="D31" s="13" t="s">
        <v>16</v>
      </c>
      <c r="E31" s="24">
        <v>0</v>
      </c>
      <c r="F31" s="92">
        <f t="shared" si="6"/>
        <v>0</v>
      </c>
      <c r="G31" s="135">
        <v>0</v>
      </c>
      <c r="H31" s="135">
        <v>0</v>
      </c>
      <c r="I31" s="135">
        <v>0</v>
      </c>
      <c r="J31" s="135">
        <v>0</v>
      </c>
      <c r="K31" s="135">
        <v>0</v>
      </c>
      <c r="L31" s="117"/>
      <c r="M31" s="19"/>
      <c r="O31" s="136"/>
      <c r="P31" s="136"/>
    </row>
    <row r="32" spans="1:16" ht="30" x14ac:dyDescent="0.2">
      <c r="A32" s="99"/>
      <c r="B32" s="91"/>
      <c r="C32" s="20"/>
      <c r="D32" s="13" t="s">
        <v>26</v>
      </c>
      <c r="E32" s="24">
        <v>0</v>
      </c>
      <c r="F32" s="92">
        <f t="shared" si="6"/>
        <v>0</v>
      </c>
      <c r="G32" s="135">
        <v>0</v>
      </c>
      <c r="H32" s="135">
        <v>0</v>
      </c>
      <c r="I32" s="135">
        <v>0</v>
      </c>
      <c r="J32" s="135">
        <v>0</v>
      </c>
      <c r="K32" s="135">
        <v>0</v>
      </c>
      <c r="L32" s="117"/>
      <c r="M32" s="19"/>
    </row>
    <row r="33" spans="1:16" ht="15" customHeight="1" x14ac:dyDescent="0.2">
      <c r="A33" s="97" t="s">
        <v>174</v>
      </c>
      <c r="B33" s="86" t="s">
        <v>229</v>
      </c>
      <c r="C33" s="126" t="s">
        <v>131</v>
      </c>
      <c r="D33" s="13" t="s">
        <v>2</v>
      </c>
      <c r="E33" s="24">
        <f>SUM(E34:E37)</f>
        <v>0</v>
      </c>
      <c r="F33" s="92">
        <f t="shared" ref="F33:F47" si="8">SUM(G33:K33)</f>
        <v>0</v>
      </c>
      <c r="G33" s="92">
        <f t="shared" ref="G33:K33" si="9">SUM(G34:G37)</f>
        <v>0</v>
      </c>
      <c r="H33" s="92">
        <f t="shared" si="9"/>
        <v>0</v>
      </c>
      <c r="I33" s="92">
        <f t="shared" si="9"/>
        <v>0</v>
      </c>
      <c r="J33" s="92">
        <f t="shared" si="9"/>
        <v>0</v>
      </c>
      <c r="K33" s="92">
        <f t="shared" si="9"/>
        <v>0</v>
      </c>
      <c r="L33" s="117"/>
      <c r="M33" s="19"/>
    </row>
    <row r="34" spans="1:16" ht="45" x14ac:dyDescent="0.2">
      <c r="A34" s="98"/>
      <c r="B34" s="90"/>
      <c r="C34" s="126"/>
      <c r="D34" s="13" t="s">
        <v>1</v>
      </c>
      <c r="E34" s="24">
        <v>0</v>
      </c>
      <c r="F34" s="92">
        <f t="shared" si="8"/>
        <v>0</v>
      </c>
      <c r="G34" s="135">
        <v>0</v>
      </c>
      <c r="H34" s="135">
        <v>0</v>
      </c>
      <c r="I34" s="135">
        <v>0</v>
      </c>
      <c r="J34" s="135">
        <v>0</v>
      </c>
      <c r="K34" s="135">
        <v>0</v>
      </c>
      <c r="L34" s="117"/>
      <c r="M34" s="19"/>
    </row>
    <row r="35" spans="1:16" ht="45" x14ac:dyDescent="0.2">
      <c r="A35" s="98"/>
      <c r="B35" s="90"/>
      <c r="C35" s="126"/>
      <c r="D35" s="13" t="s">
        <v>7</v>
      </c>
      <c r="E35" s="24">
        <v>0</v>
      </c>
      <c r="F35" s="92">
        <f t="shared" si="8"/>
        <v>0</v>
      </c>
      <c r="G35" s="135">
        <v>0</v>
      </c>
      <c r="H35" s="135">
        <v>0</v>
      </c>
      <c r="I35" s="135">
        <v>0</v>
      </c>
      <c r="J35" s="135">
        <v>0</v>
      </c>
      <c r="K35" s="135">
        <v>0</v>
      </c>
      <c r="L35" s="117"/>
      <c r="M35" s="19"/>
    </row>
    <row r="36" spans="1:16" ht="45" x14ac:dyDescent="0.2">
      <c r="A36" s="98"/>
      <c r="B36" s="90"/>
      <c r="C36" s="126"/>
      <c r="D36" s="13" t="s">
        <v>16</v>
      </c>
      <c r="E36" s="24">
        <v>0</v>
      </c>
      <c r="F36" s="92">
        <f t="shared" si="8"/>
        <v>0</v>
      </c>
      <c r="G36" s="135">
        <v>0</v>
      </c>
      <c r="H36" s="135">
        <v>0</v>
      </c>
      <c r="I36" s="135">
        <v>0</v>
      </c>
      <c r="J36" s="135">
        <v>0</v>
      </c>
      <c r="K36" s="135">
        <v>0</v>
      </c>
      <c r="L36" s="117"/>
      <c r="M36" s="19"/>
      <c r="P36" s="136"/>
    </row>
    <row r="37" spans="1:16" ht="30" x14ac:dyDescent="0.2">
      <c r="A37" s="99"/>
      <c r="B37" s="91"/>
      <c r="C37" s="126"/>
      <c r="D37" s="13" t="s">
        <v>26</v>
      </c>
      <c r="E37" s="24">
        <v>0</v>
      </c>
      <c r="F37" s="92">
        <f t="shared" si="8"/>
        <v>0</v>
      </c>
      <c r="G37" s="135">
        <v>0</v>
      </c>
      <c r="H37" s="135">
        <v>0</v>
      </c>
      <c r="I37" s="135">
        <v>0</v>
      </c>
      <c r="J37" s="135">
        <v>0</v>
      </c>
      <c r="K37" s="135">
        <v>0</v>
      </c>
      <c r="L37" s="117"/>
      <c r="M37" s="19"/>
    </row>
    <row r="38" spans="1:16" ht="15" customHeight="1" x14ac:dyDescent="0.2">
      <c r="A38" s="97" t="s">
        <v>184</v>
      </c>
      <c r="B38" s="86" t="s">
        <v>307</v>
      </c>
      <c r="C38" s="126" t="s">
        <v>131</v>
      </c>
      <c r="D38" s="13" t="s">
        <v>2</v>
      </c>
      <c r="E38" s="24">
        <f>SUM(E39:E42)</f>
        <v>0</v>
      </c>
      <c r="F38" s="92">
        <f t="shared" ref="F38:F42" si="10">SUM(G38:K38)</f>
        <v>0</v>
      </c>
      <c r="G38" s="92">
        <f t="shared" ref="G38:K38" si="11">SUM(G39:G42)</f>
        <v>0</v>
      </c>
      <c r="H38" s="92">
        <f t="shared" si="11"/>
        <v>0</v>
      </c>
      <c r="I38" s="92">
        <f t="shared" si="11"/>
        <v>0</v>
      </c>
      <c r="J38" s="92">
        <f t="shared" si="11"/>
        <v>0</v>
      </c>
      <c r="K38" s="92">
        <f t="shared" si="11"/>
        <v>0</v>
      </c>
      <c r="L38" s="117"/>
      <c r="M38" s="19"/>
    </row>
    <row r="39" spans="1:16" ht="45" x14ac:dyDescent="0.2">
      <c r="A39" s="98"/>
      <c r="B39" s="90"/>
      <c r="C39" s="126"/>
      <c r="D39" s="13" t="s">
        <v>1</v>
      </c>
      <c r="E39" s="24">
        <v>0</v>
      </c>
      <c r="F39" s="92">
        <f t="shared" si="10"/>
        <v>0</v>
      </c>
      <c r="G39" s="135">
        <v>0</v>
      </c>
      <c r="H39" s="135">
        <v>0</v>
      </c>
      <c r="I39" s="135">
        <v>0</v>
      </c>
      <c r="J39" s="135">
        <v>0</v>
      </c>
      <c r="K39" s="135">
        <v>0</v>
      </c>
      <c r="L39" s="117"/>
      <c r="M39" s="19"/>
    </row>
    <row r="40" spans="1:16" ht="45" x14ac:dyDescent="0.2">
      <c r="A40" s="98"/>
      <c r="B40" s="90"/>
      <c r="C40" s="126"/>
      <c r="D40" s="13" t="s">
        <v>7</v>
      </c>
      <c r="E40" s="24">
        <v>0</v>
      </c>
      <c r="F40" s="92">
        <f t="shared" si="10"/>
        <v>0</v>
      </c>
      <c r="G40" s="135">
        <v>0</v>
      </c>
      <c r="H40" s="135">
        <v>0</v>
      </c>
      <c r="I40" s="135">
        <v>0</v>
      </c>
      <c r="J40" s="135">
        <v>0</v>
      </c>
      <c r="K40" s="135">
        <v>0</v>
      </c>
      <c r="L40" s="117"/>
      <c r="M40" s="19"/>
    </row>
    <row r="41" spans="1:16" ht="45" x14ac:dyDescent="0.2">
      <c r="A41" s="98"/>
      <c r="B41" s="90"/>
      <c r="C41" s="126"/>
      <c r="D41" s="13" t="s">
        <v>16</v>
      </c>
      <c r="E41" s="24">
        <v>0</v>
      </c>
      <c r="F41" s="92">
        <f t="shared" si="10"/>
        <v>0</v>
      </c>
      <c r="G41" s="135">
        <v>0</v>
      </c>
      <c r="H41" s="135">
        <v>0</v>
      </c>
      <c r="I41" s="135">
        <v>0</v>
      </c>
      <c r="J41" s="135">
        <v>0</v>
      </c>
      <c r="K41" s="135">
        <v>0</v>
      </c>
      <c r="L41" s="117"/>
      <c r="M41" s="19"/>
      <c r="P41" s="136"/>
    </row>
    <row r="42" spans="1:16" ht="30" x14ac:dyDescent="0.2">
      <c r="A42" s="99"/>
      <c r="B42" s="91"/>
      <c r="C42" s="126"/>
      <c r="D42" s="13" t="s">
        <v>26</v>
      </c>
      <c r="E42" s="24">
        <v>0</v>
      </c>
      <c r="F42" s="92">
        <f t="shared" si="10"/>
        <v>0</v>
      </c>
      <c r="G42" s="135">
        <v>0</v>
      </c>
      <c r="H42" s="135">
        <v>0</v>
      </c>
      <c r="I42" s="135">
        <v>0</v>
      </c>
      <c r="J42" s="135">
        <v>0</v>
      </c>
      <c r="K42" s="135">
        <v>0</v>
      </c>
      <c r="L42" s="117"/>
      <c r="M42" s="19"/>
    </row>
    <row r="43" spans="1:16" ht="15" customHeight="1" x14ac:dyDescent="0.2">
      <c r="A43" s="97" t="s">
        <v>308</v>
      </c>
      <c r="B43" s="86" t="s">
        <v>291</v>
      </c>
      <c r="C43" s="126" t="s">
        <v>131</v>
      </c>
      <c r="D43" s="13" t="s">
        <v>2</v>
      </c>
      <c r="E43" s="24">
        <f>SUM(E44:E47)</f>
        <v>0</v>
      </c>
      <c r="F43" s="92">
        <f t="shared" si="8"/>
        <v>1450</v>
      </c>
      <c r="G43" s="92">
        <f t="shared" ref="G43:K43" si="12">SUM(G44:G47)</f>
        <v>653</v>
      </c>
      <c r="H43" s="92">
        <f t="shared" si="12"/>
        <v>797</v>
      </c>
      <c r="I43" s="92">
        <f t="shared" si="12"/>
        <v>0</v>
      </c>
      <c r="J43" s="92">
        <f t="shared" si="12"/>
        <v>0</v>
      </c>
      <c r="K43" s="92">
        <f t="shared" si="12"/>
        <v>0</v>
      </c>
      <c r="L43" s="117"/>
      <c r="M43" s="19"/>
    </row>
    <row r="44" spans="1:16" ht="45" x14ac:dyDescent="0.2">
      <c r="A44" s="98"/>
      <c r="B44" s="90"/>
      <c r="C44" s="126"/>
      <c r="D44" s="13" t="s">
        <v>1</v>
      </c>
      <c r="E44" s="24">
        <v>0</v>
      </c>
      <c r="F44" s="92">
        <f t="shared" si="8"/>
        <v>0</v>
      </c>
      <c r="G44" s="135">
        <v>0</v>
      </c>
      <c r="H44" s="135">
        <v>0</v>
      </c>
      <c r="I44" s="135">
        <v>0</v>
      </c>
      <c r="J44" s="135">
        <v>0</v>
      </c>
      <c r="K44" s="135">
        <v>0</v>
      </c>
      <c r="L44" s="117"/>
      <c r="M44" s="19"/>
    </row>
    <row r="45" spans="1:16" ht="45" x14ac:dyDescent="0.2">
      <c r="A45" s="98"/>
      <c r="B45" s="90"/>
      <c r="C45" s="126"/>
      <c r="D45" s="13" t="s">
        <v>7</v>
      </c>
      <c r="E45" s="24">
        <v>0</v>
      </c>
      <c r="F45" s="92">
        <f t="shared" si="8"/>
        <v>0</v>
      </c>
      <c r="G45" s="135">
        <v>0</v>
      </c>
      <c r="H45" s="135">
        <v>0</v>
      </c>
      <c r="I45" s="135">
        <v>0</v>
      </c>
      <c r="J45" s="135">
        <v>0</v>
      </c>
      <c r="K45" s="135">
        <v>0</v>
      </c>
      <c r="L45" s="117"/>
      <c r="M45" s="19"/>
    </row>
    <row r="46" spans="1:16" ht="45" x14ac:dyDescent="0.2">
      <c r="A46" s="98"/>
      <c r="B46" s="90"/>
      <c r="C46" s="126"/>
      <c r="D46" s="13" t="s">
        <v>16</v>
      </c>
      <c r="E46" s="24">
        <v>0</v>
      </c>
      <c r="F46" s="92">
        <f t="shared" si="8"/>
        <v>1450</v>
      </c>
      <c r="G46" s="135">
        <v>653</v>
      </c>
      <c r="H46" s="135">
        <v>797</v>
      </c>
      <c r="I46" s="135">
        <v>0</v>
      </c>
      <c r="J46" s="135">
        <v>0</v>
      </c>
      <c r="K46" s="135">
        <v>0</v>
      </c>
      <c r="L46" s="117"/>
      <c r="M46" s="19"/>
      <c r="P46" s="136"/>
    </row>
    <row r="47" spans="1:16" ht="30" x14ac:dyDescent="0.2">
      <c r="A47" s="99"/>
      <c r="B47" s="91"/>
      <c r="C47" s="126"/>
      <c r="D47" s="13" t="s">
        <v>26</v>
      </c>
      <c r="E47" s="24">
        <v>0</v>
      </c>
      <c r="F47" s="92">
        <f t="shared" si="8"/>
        <v>0</v>
      </c>
      <c r="G47" s="135">
        <v>0</v>
      </c>
      <c r="H47" s="135">
        <v>0</v>
      </c>
      <c r="I47" s="135">
        <v>0</v>
      </c>
      <c r="J47" s="135">
        <v>0</v>
      </c>
      <c r="K47" s="135">
        <v>0</v>
      </c>
      <c r="L47" s="117"/>
      <c r="M47" s="19"/>
    </row>
    <row r="48" spans="1:16" ht="15" customHeight="1" x14ac:dyDescent="0.2">
      <c r="A48" s="97" t="s">
        <v>187</v>
      </c>
      <c r="B48" s="86" t="s">
        <v>286</v>
      </c>
      <c r="C48" s="126" t="s">
        <v>131</v>
      </c>
      <c r="D48" s="13" t="s">
        <v>2</v>
      </c>
      <c r="E48" s="24">
        <f>SUM(E49:E52)</f>
        <v>0</v>
      </c>
      <c r="F48" s="92">
        <f t="shared" ref="F48:F52" si="13">SUM(G48:K48)</f>
        <v>12000</v>
      </c>
      <c r="G48" s="92">
        <f t="shared" ref="G48:K48" si="14">SUM(G49:G52)</f>
        <v>0</v>
      </c>
      <c r="H48" s="92">
        <f t="shared" si="14"/>
        <v>12000</v>
      </c>
      <c r="I48" s="92">
        <f t="shared" si="14"/>
        <v>0</v>
      </c>
      <c r="J48" s="92">
        <f t="shared" si="14"/>
        <v>0</v>
      </c>
      <c r="K48" s="92">
        <f t="shared" si="14"/>
        <v>0</v>
      </c>
      <c r="L48" s="132"/>
      <c r="M48" s="18"/>
    </row>
    <row r="49" spans="1:16" ht="45" x14ac:dyDescent="0.2">
      <c r="A49" s="98"/>
      <c r="B49" s="90"/>
      <c r="C49" s="126"/>
      <c r="D49" s="13" t="s">
        <v>1</v>
      </c>
      <c r="E49" s="24">
        <v>0</v>
      </c>
      <c r="F49" s="92">
        <f t="shared" si="13"/>
        <v>0</v>
      </c>
      <c r="G49" s="135">
        <v>0</v>
      </c>
      <c r="H49" s="135">
        <v>0</v>
      </c>
      <c r="I49" s="135">
        <v>0</v>
      </c>
      <c r="J49" s="135">
        <v>0</v>
      </c>
      <c r="K49" s="135">
        <v>0</v>
      </c>
      <c r="L49" s="133"/>
      <c r="M49" s="28"/>
    </row>
    <row r="50" spans="1:16" ht="45" x14ac:dyDescent="0.2">
      <c r="A50" s="98"/>
      <c r="B50" s="90"/>
      <c r="C50" s="126"/>
      <c r="D50" s="13" t="s">
        <v>7</v>
      </c>
      <c r="E50" s="24">
        <v>0</v>
      </c>
      <c r="F50" s="92">
        <f t="shared" si="13"/>
        <v>0</v>
      </c>
      <c r="G50" s="135">
        <v>0</v>
      </c>
      <c r="H50" s="135">
        <v>0</v>
      </c>
      <c r="I50" s="135">
        <v>0</v>
      </c>
      <c r="J50" s="135">
        <v>0</v>
      </c>
      <c r="K50" s="135">
        <v>0</v>
      </c>
      <c r="L50" s="134"/>
      <c r="M50" s="20"/>
    </row>
    <row r="51" spans="1:16" ht="45" x14ac:dyDescent="0.2">
      <c r="A51" s="98"/>
      <c r="B51" s="90"/>
      <c r="C51" s="126"/>
      <c r="D51" s="13" t="s">
        <v>16</v>
      </c>
      <c r="E51" s="24">
        <v>0</v>
      </c>
      <c r="F51" s="92">
        <f t="shared" si="13"/>
        <v>12000</v>
      </c>
      <c r="G51" s="135">
        <v>0</v>
      </c>
      <c r="H51" s="135">
        <v>12000</v>
      </c>
      <c r="I51" s="135">
        <v>0</v>
      </c>
      <c r="J51" s="135">
        <v>0</v>
      </c>
      <c r="K51" s="135">
        <v>0</v>
      </c>
      <c r="L51" s="117"/>
      <c r="M51" s="19"/>
      <c r="P51" s="136"/>
    </row>
    <row r="52" spans="1:16" ht="30" x14ac:dyDescent="0.2">
      <c r="A52" s="99"/>
      <c r="B52" s="91"/>
      <c r="C52" s="126"/>
      <c r="D52" s="13" t="s">
        <v>26</v>
      </c>
      <c r="E52" s="24">
        <v>0</v>
      </c>
      <c r="F52" s="92">
        <f t="shared" si="13"/>
        <v>0</v>
      </c>
      <c r="G52" s="135">
        <v>0</v>
      </c>
      <c r="H52" s="135">
        <v>0</v>
      </c>
      <c r="I52" s="135">
        <v>0</v>
      </c>
      <c r="J52" s="135">
        <v>0</v>
      </c>
      <c r="K52" s="135">
        <v>0</v>
      </c>
      <c r="L52" s="117"/>
      <c r="M52" s="19"/>
    </row>
    <row r="53" spans="1:16" ht="15" customHeight="1" x14ac:dyDescent="0.2">
      <c r="A53" s="97" t="s">
        <v>293</v>
      </c>
      <c r="B53" s="86" t="s">
        <v>292</v>
      </c>
      <c r="C53" s="126" t="s">
        <v>131</v>
      </c>
      <c r="D53" s="13" t="s">
        <v>2</v>
      </c>
      <c r="E53" s="24">
        <f>SUM(E54:E57)</f>
        <v>0</v>
      </c>
      <c r="F53" s="92">
        <f t="shared" ref="F53:F57" si="15">SUM(G53:K53)</f>
        <v>0</v>
      </c>
      <c r="G53" s="92">
        <f t="shared" ref="G53:K53" si="16">SUM(G54:G57)</f>
        <v>0</v>
      </c>
      <c r="H53" s="92">
        <f t="shared" si="16"/>
        <v>0</v>
      </c>
      <c r="I53" s="92">
        <f t="shared" si="16"/>
        <v>0</v>
      </c>
      <c r="J53" s="92">
        <f t="shared" si="16"/>
        <v>0</v>
      </c>
      <c r="K53" s="92">
        <f t="shared" si="16"/>
        <v>0</v>
      </c>
      <c r="L53" s="117"/>
      <c r="M53" s="19"/>
    </row>
    <row r="54" spans="1:16" ht="45" x14ac:dyDescent="0.2">
      <c r="A54" s="98"/>
      <c r="B54" s="90"/>
      <c r="C54" s="126"/>
      <c r="D54" s="13" t="s">
        <v>1</v>
      </c>
      <c r="E54" s="24">
        <v>0</v>
      </c>
      <c r="F54" s="92">
        <f t="shared" si="15"/>
        <v>0</v>
      </c>
      <c r="G54" s="135">
        <v>0</v>
      </c>
      <c r="H54" s="135">
        <v>0</v>
      </c>
      <c r="I54" s="135">
        <v>0</v>
      </c>
      <c r="J54" s="135">
        <v>0</v>
      </c>
      <c r="K54" s="135">
        <v>0</v>
      </c>
      <c r="L54" s="117"/>
      <c r="M54" s="19"/>
    </row>
    <row r="55" spans="1:16" ht="45" x14ac:dyDescent="0.2">
      <c r="A55" s="98"/>
      <c r="B55" s="90"/>
      <c r="C55" s="126"/>
      <c r="D55" s="13" t="s">
        <v>7</v>
      </c>
      <c r="E55" s="24">
        <v>0</v>
      </c>
      <c r="F55" s="92">
        <f t="shared" si="15"/>
        <v>0</v>
      </c>
      <c r="G55" s="135">
        <v>0</v>
      </c>
      <c r="H55" s="135">
        <v>0</v>
      </c>
      <c r="I55" s="135">
        <v>0</v>
      </c>
      <c r="J55" s="135">
        <v>0</v>
      </c>
      <c r="K55" s="135">
        <v>0</v>
      </c>
      <c r="L55" s="117"/>
      <c r="M55" s="19"/>
    </row>
    <row r="56" spans="1:16" ht="45" x14ac:dyDescent="0.2">
      <c r="A56" s="98"/>
      <c r="B56" s="90"/>
      <c r="C56" s="126"/>
      <c r="D56" s="13" t="s">
        <v>16</v>
      </c>
      <c r="E56" s="24">
        <v>0</v>
      </c>
      <c r="F56" s="92">
        <f t="shared" si="15"/>
        <v>0</v>
      </c>
      <c r="G56" s="135">
        <v>0</v>
      </c>
      <c r="H56" s="135">
        <v>0</v>
      </c>
      <c r="I56" s="135">
        <v>0</v>
      </c>
      <c r="J56" s="135">
        <v>0</v>
      </c>
      <c r="K56" s="135">
        <v>0</v>
      </c>
      <c r="L56" s="117"/>
      <c r="M56" s="19"/>
      <c r="P56" s="136"/>
    </row>
    <row r="57" spans="1:16" ht="30" x14ac:dyDescent="0.2">
      <c r="A57" s="99"/>
      <c r="B57" s="91"/>
      <c r="C57" s="126"/>
      <c r="D57" s="13" t="s">
        <v>26</v>
      </c>
      <c r="E57" s="24">
        <v>0</v>
      </c>
      <c r="F57" s="92">
        <f t="shared" si="15"/>
        <v>0</v>
      </c>
      <c r="G57" s="135">
        <v>0</v>
      </c>
      <c r="H57" s="135">
        <v>0</v>
      </c>
      <c r="I57" s="135">
        <v>0</v>
      </c>
      <c r="J57" s="135">
        <v>0</v>
      </c>
      <c r="K57" s="135">
        <v>0</v>
      </c>
      <c r="L57" s="117"/>
      <c r="M57" s="19"/>
    </row>
    <row r="58" spans="1:16" ht="15" customHeight="1" x14ac:dyDescent="0.2">
      <c r="A58" s="97" t="s">
        <v>309</v>
      </c>
      <c r="B58" s="86" t="s">
        <v>294</v>
      </c>
      <c r="C58" s="126" t="s">
        <v>131</v>
      </c>
      <c r="D58" s="13" t="s">
        <v>2</v>
      </c>
      <c r="E58" s="24">
        <f>SUM(E59:E62)</f>
        <v>0</v>
      </c>
      <c r="F58" s="92">
        <f t="shared" ref="F58:F62" si="17">SUM(G58:K58)</f>
        <v>0</v>
      </c>
      <c r="G58" s="92">
        <f t="shared" ref="G58:K58" si="18">SUM(G59:G62)</f>
        <v>0</v>
      </c>
      <c r="H58" s="92">
        <f t="shared" si="18"/>
        <v>0</v>
      </c>
      <c r="I58" s="92">
        <f t="shared" si="18"/>
        <v>0</v>
      </c>
      <c r="J58" s="92">
        <f t="shared" si="18"/>
        <v>0</v>
      </c>
      <c r="K58" s="92">
        <f t="shared" si="18"/>
        <v>0</v>
      </c>
      <c r="L58" s="117"/>
      <c r="M58" s="19"/>
    </row>
    <row r="59" spans="1:16" ht="45" x14ac:dyDescent="0.2">
      <c r="A59" s="98"/>
      <c r="B59" s="90"/>
      <c r="C59" s="126"/>
      <c r="D59" s="13" t="s">
        <v>1</v>
      </c>
      <c r="E59" s="24">
        <v>0</v>
      </c>
      <c r="F59" s="92">
        <f t="shared" si="17"/>
        <v>0</v>
      </c>
      <c r="G59" s="135">
        <v>0</v>
      </c>
      <c r="H59" s="135">
        <v>0</v>
      </c>
      <c r="I59" s="135">
        <v>0</v>
      </c>
      <c r="J59" s="135">
        <v>0</v>
      </c>
      <c r="K59" s="135">
        <v>0</v>
      </c>
      <c r="L59" s="117"/>
      <c r="M59" s="19"/>
    </row>
    <row r="60" spans="1:16" ht="45" x14ac:dyDescent="0.2">
      <c r="A60" s="98"/>
      <c r="B60" s="90"/>
      <c r="C60" s="126"/>
      <c r="D60" s="13" t="s">
        <v>7</v>
      </c>
      <c r="E60" s="24">
        <v>0</v>
      </c>
      <c r="F60" s="92">
        <f t="shared" si="17"/>
        <v>0</v>
      </c>
      <c r="G60" s="135">
        <v>0</v>
      </c>
      <c r="H60" s="135">
        <v>0</v>
      </c>
      <c r="I60" s="135">
        <v>0</v>
      </c>
      <c r="J60" s="135">
        <v>0</v>
      </c>
      <c r="K60" s="135">
        <v>0</v>
      </c>
      <c r="L60" s="117"/>
      <c r="M60" s="19"/>
    </row>
    <row r="61" spans="1:16" ht="45" x14ac:dyDescent="0.2">
      <c r="A61" s="98"/>
      <c r="B61" s="90"/>
      <c r="C61" s="126"/>
      <c r="D61" s="13" t="s">
        <v>16</v>
      </c>
      <c r="E61" s="24">
        <v>0</v>
      </c>
      <c r="F61" s="92">
        <f t="shared" si="17"/>
        <v>0</v>
      </c>
      <c r="G61" s="135">
        <v>0</v>
      </c>
      <c r="H61" s="135">
        <v>0</v>
      </c>
      <c r="I61" s="135">
        <v>0</v>
      </c>
      <c r="J61" s="135">
        <v>0</v>
      </c>
      <c r="K61" s="135">
        <v>0</v>
      </c>
      <c r="L61" s="117"/>
      <c r="M61" s="19"/>
      <c r="P61" s="136"/>
    </row>
    <row r="62" spans="1:16" ht="30" x14ac:dyDescent="0.2">
      <c r="A62" s="99"/>
      <c r="B62" s="91"/>
      <c r="C62" s="126"/>
      <c r="D62" s="13" t="s">
        <v>26</v>
      </c>
      <c r="E62" s="24">
        <v>0</v>
      </c>
      <c r="F62" s="92">
        <f t="shared" si="17"/>
        <v>0</v>
      </c>
      <c r="G62" s="135">
        <v>0</v>
      </c>
      <c r="H62" s="135">
        <v>0</v>
      </c>
      <c r="I62" s="135">
        <v>0</v>
      </c>
      <c r="J62" s="135">
        <v>0</v>
      </c>
      <c r="K62" s="135">
        <v>0</v>
      </c>
      <c r="L62" s="117"/>
      <c r="M62" s="19"/>
    </row>
    <row r="63" spans="1:16" ht="15" customHeight="1" x14ac:dyDescent="0.2">
      <c r="A63" s="97" t="s">
        <v>191</v>
      </c>
      <c r="B63" s="86" t="s">
        <v>287</v>
      </c>
      <c r="C63" s="126" t="s">
        <v>131</v>
      </c>
      <c r="D63" s="13" t="s">
        <v>2</v>
      </c>
      <c r="E63" s="24">
        <f>SUM(E64:E67)</f>
        <v>0</v>
      </c>
      <c r="F63" s="92">
        <f t="shared" ref="F63:F67" si="19">SUM(G63:K63)</f>
        <v>1710.2760000000001</v>
      </c>
      <c r="G63" s="92">
        <f t="shared" ref="G63:K63" si="20">SUM(G64:G67)</f>
        <v>1710.2760000000001</v>
      </c>
      <c r="H63" s="92">
        <f t="shared" si="20"/>
        <v>0</v>
      </c>
      <c r="I63" s="92">
        <f t="shared" si="20"/>
        <v>0</v>
      </c>
      <c r="J63" s="92">
        <f t="shared" si="20"/>
        <v>0</v>
      </c>
      <c r="K63" s="92">
        <f t="shared" si="20"/>
        <v>0</v>
      </c>
      <c r="L63" s="132"/>
      <c r="M63" s="18"/>
    </row>
    <row r="64" spans="1:16" ht="45" x14ac:dyDescent="0.2">
      <c r="A64" s="98"/>
      <c r="B64" s="90"/>
      <c r="C64" s="126"/>
      <c r="D64" s="13" t="s">
        <v>1</v>
      </c>
      <c r="E64" s="24">
        <v>0</v>
      </c>
      <c r="F64" s="92">
        <f t="shared" si="19"/>
        <v>0</v>
      </c>
      <c r="G64" s="135">
        <v>0</v>
      </c>
      <c r="H64" s="135">
        <v>0</v>
      </c>
      <c r="I64" s="135">
        <v>0</v>
      </c>
      <c r="J64" s="135">
        <v>0</v>
      </c>
      <c r="K64" s="135">
        <v>0</v>
      </c>
      <c r="L64" s="133"/>
      <c r="M64" s="28"/>
    </row>
    <row r="65" spans="1:16" ht="45" x14ac:dyDescent="0.2">
      <c r="A65" s="98"/>
      <c r="B65" s="90"/>
      <c r="C65" s="126"/>
      <c r="D65" s="13" t="s">
        <v>7</v>
      </c>
      <c r="E65" s="24">
        <v>0</v>
      </c>
      <c r="F65" s="92">
        <f t="shared" si="19"/>
        <v>0</v>
      </c>
      <c r="G65" s="135">
        <v>0</v>
      </c>
      <c r="H65" s="135">
        <v>0</v>
      </c>
      <c r="I65" s="135">
        <v>0</v>
      </c>
      <c r="J65" s="135">
        <v>0</v>
      </c>
      <c r="K65" s="135">
        <v>0</v>
      </c>
      <c r="L65" s="134"/>
      <c r="M65" s="20"/>
    </row>
    <row r="66" spans="1:16" ht="45" x14ac:dyDescent="0.2">
      <c r="A66" s="98"/>
      <c r="B66" s="90"/>
      <c r="C66" s="126"/>
      <c r="D66" s="13" t="s">
        <v>16</v>
      </c>
      <c r="E66" s="24">
        <v>0</v>
      </c>
      <c r="F66" s="92">
        <f t="shared" si="19"/>
        <v>1710.2760000000001</v>
      </c>
      <c r="G66" s="135">
        <v>1710.2760000000001</v>
      </c>
      <c r="H66" s="135">
        <v>0</v>
      </c>
      <c r="I66" s="135">
        <v>0</v>
      </c>
      <c r="J66" s="135">
        <v>0</v>
      </c>
      <c r="K66" s="135">
        <v>0</v>
      </c>
      <c r="L66" s="117"/>
      <c r="M66" s="19"/>
      <c r="P66" s="136"/>
    </row>
    <row r="67" spans="1:16" ht="30" x14ac:dyDescent="0.2">
      <c r="A67" s="99"/>
      <c r="B67" s="91"/>
      <c r="C67" s="126"/>
      <c r="D67" s="13" t="s">
        <v>26</v>
      </c>
      <c r="E67" s="24">
        <v>0</v>
      </c>
      <c r="F67" s="92">
        <f t="shared" si="19"/>
        <v>0</v>
      </c>
      <c r="G67" s="135">
        <v>0</v>
      </c>
      <c r="H67" s="135">
        <v>0</v>
      </c>
      <c r="I67" s="135">
        <v>0</v>
      </c>
      <c r="J67" s="135">
        <v>0</v>
      </c>
      <c r="K67" s="135">
        <v>0</v>
      </c>
      <c r="L67" s="117"/>
      <c r="M67" s="19"/>
    </row>
    <row r="68" spans="1:16" ht="15" customHeight="1" x14ac:dyDescent="0.2">
      <c r="A68" s="97" t="s">
        <v>193</v>
      </c>
      <c r="B68" s="86" t="s">
        <v>295</v>
      </c>
      <c r="C68" s="126" t="s">
        <v>131</v>
      </c>
      <c r="D68" s="13" t="s">
        <v>2</v>
      </c>
      <c r="E68" s="24">
        <f>SUM(E69:E72)</f>
        <v>0</v>
      </c>
      <c r="F68" s="92">
        <f t="shared" ref="F68:F72" si="21">SUM(G68:K68)</f>
        <v>0</v>
      </c>
      <c r="G68" s="92">
        <f t="shared" ref="G68:K68" si="22">SUM(G69:G72)</f>
        <v>0</v>
      </c>
      <c r="H68" s="92">
        <f t="shared" si="22"/>
        <v>0</v>
      </c>
      <c r="I68" s="92">
        <f t="shared" si="22"/>
        <v>0</v>
      </c>
      <c r="J68" s="92">
        <f t="shared" si="22"/>
        <v>0</v>
      </c>
      <c r="K68" s="92">
        <f t="shared" si="22"/>
        <v>0</v>
      </c>
      <c r="L68" s="132"/>
      <c r="M68" s="18"/>
    </row>
    <row r="69" spans="1:16" ht="45" x14ac:dyDescent="0.2">
      <c r="A69" s="98"/>
      <c r="B69" s="90"/>
      <c r="C69" s="126"/>
      <c r="D69" s="13" t="s">
        <v>1</v>
      </c>
      <c r="E69" s="24">
        <v>0</v>
      </c>
      <c r="F69" s="92">
        <f t="shared" si="21"/>
        <v>0</v>
      </c>
      <c r="G69" s="135">
        <v>0</v>
      </c>
      <c r="H69" s="135">
        <v>0</v>
      </c>
      <c r="I69" s="135">
        <v>0</v>
      </c>
      <c r="J69" s="135">
        <v>0</v>
      </c>
      <c r="K69" s="135">
        <v>0</v>
      </c>
      <c r="L69" s="133"/>
      <c r="M69" s="28"/>
    </row>
    <row r="70" spans="1:16" ht="45" x14ac:dyDescent="0.2">
      <c r="A70" s="98"/>
      <c r="B70" s="90"/>
      <c r="C70" s="126"/>
      <c r="D70" s="13" t="s">
        <v>7</v>
      </c>
      <c r="E70" s="24">
        <v>0</v>
      </c>
      <c r="F70" s="92">
        <f t="shared" si="21"/>
        <v>0</v>
      </c>
      <c r="G70" s="135">
        <v>0</v>
      </c>
      <c r="H70" s="135">
        <v>0</v>
      </c>
      <c r="I70" s="135">
        <v>0</v>
      </c>
      <c r="J70" s="135">
        <v>0</v>
      </c>
      <c r="K70" s="135">
        <v>0</v>
      </c>
      <c r="L70" s="134"/>
      <c r="M70" s="20"/>
    </row>
    <row r="71" spans="1:16" ht="45" x14ac:dyDescent="0.2">
      <c r="A71" s="98"/>
      <c r="B71" s="90"/>
      <c r="C71" s="126"/>
      <c r="D71" s="13" t="s">
        <v>16</v>
      </c>
      <c r="E71" s="24">
        <v>0</v>
      </c>
      <c r="F71" s="92">
        <f t="shared" si="21"/>
        <v>0</v>
      </c>
      <c r="G71" s="135">
        <v>0</v>
      </c>
      <c r="H71" s="135">
        <v>0</v>
      </c>
      <c r="I71" s="135">
        <v>0</v>
      </c>
      <c r="J71" s="135">
        <v>0</v>
      </c>
      <c r="K71" s="135">
        <v>0</v>
      </c>
      <c r="L71" s="117"/>
      <c r="M71" s="19"/>
      <c r="P71" s="136"/>
    </row>
    <row r="72" spans="1:16" ht="30" x14ac:dyDescent="0.2">
      <c r="A72" s="99"/>
      <c r="B72" s="91"/>
      <c r="C72" s="126"/>
      <c r="D72" s="13" t="s">
        <v>26</v>
      </c>
      <c r="E72" s="24">
        <v>0</v>
      </c>
      <c r="F72" s="92">
        <f t="shared" si="21"/>
        <v>0</v>
      </c>
      <c r="G72" s="135">
        <v>0</v>
      </c>
      <c r="H72" s="135">
        <v>0</v>
      </c>
      <c r="I72" s="135">
        <v>0</v>
      </c>
      <c r="J72" s="135">
        <v>0</v>
      </c>
      <c r="K72" s="135">
        <v>0</v>
      </c>
      <c r="L72" s="117"/>
      <c r="M72" s="19"/>
    </row>
    <row r="73" spans="1:16" ht="15" customHeight="1" x14ac:dyDescent="0.2">
      <c r="A73" s="97" t="s">
        <v>209</v>
      </c>
      <c r="B73" s="86" t="s">
        <v>296</v>
      </c>
      <c r="C73" s="126" t="s">
        <v>131</v>
      </c>
      <c r="D73" s="13" t="s">
        <v>2</v>
      </c>
      <c r="E73" s="24">
        <f>SUM(E74:E77)</f>
        <v>0</v>
      </c>
      <c r="F73" s="92">
        <f t="shared" ref="F73:F77" si="23">SUM(G73:K73)</f>
        <v>0</v>
      </c>
      <c r="G73" s="92">
        <f t="shared" ref="G73:K73" si="24">SUM(G74:G77)</f>
        <v>0</v>
      </c>
      <c r="H73" s="92">
        <f t="shared" si="24"/>
        <v>0</v>
      </c>
      <c r="I73" s="92">
        <f t="shared" si="24"/>
        <v>0</v>
      </c>
      <c r="J73" s="92">
        <f t="shared" si="24"/>
        <v>0</v>
      </c>
      <c r="K73" s="92">
        <f t="shared" si="24"/>
        <v>0</v>
      </c>
      <c r="L73" s="132"/>
      <c r="M73" s="18"/>
    </row>
    <row r="74" spans="1:16" ht="45" x14ac:dyDescent="0.2">
      <c r="A74" s="98"/>
      <c r="B74" s="90"/>
      <c r="C74" s="126"/>
      <c r="D74" s="13" t="s">
        <v>1</v>
      </c>
      <c r="E74" s="24">
        <v>0</v>
      </c>
      <c r="F74" s="92">
        <f t="shared" si="23"/>
        <v>0</v>
      </c>
      <c r="G74" s="135">
        <v>0</v>
      </c>
      <c r="H74" s="135">
        <v>0</v>
      </c>
      <c r="I74" s="135">
        <v>0</v>
      </c>
      <c r="J74" s="135">
        <v>0</v>
      </c>
      <c r="K74" s="135">
        <v>0</v>
      </c>
      <c r="L74" s="133"/>
      <c r="M74" s="28"/>
    </row>
    <row r="75" spans="1:16" ht="45" x14ac:dyDescent="0.2">
      <c r="A75" s="98"/>
      <c r="B75" s="90"/>
      <c r="C75" s="126"/>
      <c r="D75" s="13" t="s">
        <v>7</v>
      </c>
      <c r="E75" s="24">
        <v>0</v>
      </c>
      <c r="F75" s="92">
        <f t="shared" si="23"/>
        <v>0</v>
      </c>
      <c r="G75" s="135">
        <v>0</v>
      </c>
      <c r="H75" s="135">
        <v>0</v>
      </c>
      <c r="I75" s="135">
        <v>0</v>
      </c>
      <c r="J75" s="135">
        <v>0</v>
      </c>
      <c r="K75" s="135">
        <v>0</v>
      </c>
      <c r="L75" s="134"/>
      <c r="M75" s="20"/>
    </row>
    <row r="76" spans="1:16" ht="45" x14ac:dyDescent="0.2">
      <c r="A76" s="98"/>
      <c r="B76" s="90"/>
      <c r="C76" s="126"/>
      <c r="D76" s="13" t="s">
        <v>16</v>
      </c>
      <c r="E76" s="24">
        <v>0</v>
      </c>
      <c r="F76" s="92">
        <f t="shared" si="23"/>
        <v>0</v>
      </c>
      <c r="G76" s="135">
        <v>0</v>
      </c>
      <c r="H76" s="135">
        <v>0</v>
      </c>
      <c r="I76" s="135">
        <v>0</v>
      </c>
      <c r="J76" s="135">
        <v>0</v>
      </c>
      <c r="K76" s="135">
        <v>0</v>
      </c>
      <c r="L76" s="117"/>
      <c r="M76" s="19"/>
      <c r="P76" s="136"/>
    </row>
    <row r="77" spans="1:16" ht="30" x14ac:dyDescent="0.2">
      <c r="A77" s="99"/>
      <c r="B77" s="91"/>
      <c r="C77" s="126"/>
      <c r="D77" s="13" t="s">
        <v>26</v>
      </c>
      <c r="E77" s="24">
        <v>0</v>
      </c>
      <c r="F77" s="92">
        <f t="shared" si="23"/>
        <v>0</v>
      </c>
      <c r="G77" s="135">
        <v>0</v>
      </c>
      <c r="H77" s="135">
        <v>0</v>
      </c>
      <c r="I77" s="135">
        <v>0</v>
      </c>
      <c r="J77" s="135">
        <v>0</v>
      </c>
      <c r="K77" s="135">
        <v>0</v>
      </c>
      <c r="L77" s="117"/>
      <c r="M77" s="19"/>
    </row>
    <row r="78" spans="1:16" ht="15" customHeight="1" x14ac:dyDescent="0.2">
      <c r="A78" s="97" t="s">
        <v>251</v>
      </c>
      <c r="B78" s="86" t="s">
        <v>297</v>
      </c>
      <c r="C78" s="126" t="s">
        <v>131</v>
      </c>
      <c r="D78" s="13" t="s">
        <v>2</v>
      </c>
      <c r="E78" s="24">
        <f>SUM(E79:E82)</f>
        <v>0</v>
      </c>
      <c r="F78" s="92">
        <f t="shared" ref="F78:F82" si="25">SUM(G78:K78)</f>
        <v>0</v>
      </c>
      <c r="G78" s="92">
        <f t="shared" ref="G78:K78" si="26">SUM(G79:G82)</f>
        <v>0</v>
      </c>
      <c r="H78" s="92">
        <f t="shared" si="26"/>
        <v>0</v>
      </c>
      <c r="I78" s="92">
        <f t="shared" si="26"/>
        <v>0</v>
      </c>
      <c r="J78" s="92">
        <f t="shared" si="26"/>
        <v>0</v>
      </c>
      <c r="K78" s="92">
        <f t="shared" si="26"/>
        <v>0</v>
      </c>
      <c r="L78" s="132"/>
      <c r="M78" s="18"/>
    </row>
    <row r="79" spans="1:16" ht="45" x14ac:dyDescent="0.2">
      <c r="A79" s="98"/>
      <c r="B79" s="90"/>
      <c r="C79" s="126"/>
      <c r="D79" s="13" t="s">
        <v>1</v>
      </c>
      <c r="E79" s="24">
        <v>0</v>
      </c>
      <c r="F79" s="92">
        <f t="shared" si="25"/>
        <v>0</v>
      </c>
      <c r="G79" s="135">
        <v>0</v>
      </c>
      <c r="H79" s="135">
        <v>0</v>
      </c>
      <c r="I79" s="135">
        <v>0</v>
      </c>
      <c r="J79" s="135">
        <v>0</v>
      </c>
      <c r="K79" s="135">
        <v>0</v>
      </c>
      <c r="L79" s="133"/>
      <c r="M79" s="28"/>
    </row>
    <row r="80" spans="1:16" ht="45" x14ac:dyDescent="0.2">
      <c r="A80" s="98"/>
      <c r="B80" s="90"/>
      <c r="C80" s="126"/>
      <c r="D80" s="13" t="s">
        <v>7</v>
      </c>
      <c r="E80" s="24">
        <v>0</v>
      </c>
      <c r="F80" s="92">
        <f t="shared" si="25"/>
        <v>0</v>
      </c>
      <c r="G80" s="135">
        <v>0</v>
      </c>
      <c r="H80" s="135">
        <v>0</v>
      </c>
      <c r="I80" s="135">
        <v>0</v>
      </c>
      <c r="J80" s="135">
        <v>0</v>
      </c>
      <c r="K80" s="135">
        <v>0</v>
      </c>
      <c r="L80" s="134"/>
      <c r="M80" s="20"/>
    </row>
    <row r="81" spans="1:16" ht="45" x14ac:dyDescent="0.2">
      <c r="A81" s="98"/>
      <c r="B81" s="90"/>
      <c r="C81" s="126"/>
      <c r="D81" s="13" t="s">
        <v>16</v>
      </c>
      <c r="E81" s="24">
        <v>0</v>
      </c>
      <c r="F81" s="92">
        <f t="shared" si="25"/>
        <v>0</v>
      </c>
      <c r="G81" s="135">
        <v>0</v>
      </c>
      <c r="H81" s="135">
        <v>0</v>
      </c>
      <c r="I81" s="135">
        <v>0</v>
      </c>
      <c r="J81" s="135">
        <v>0</v>
      </c>
      <c r="K81" s="135">
        <v>0</v>
      </c>
      <c r="L81" s="117"/>
      <c r="M81" s="19"/>
      <c r="P81" s="136"/>
    </row>
    <row r="82" spans="1:16" ht="30" x14ac:dyDescent="0.2">
      <c r="A82" s="99"/>
      <c r="B82" s="91"/>
      <c r="C82" s="126"/>
      <c r="D82" s="13" t="s">
        <v>26</v>
      </c>
      <c r="E82" s="24">
        <v>0</v>
      </c>
      <c r="F82" s="92">
        <f t="shared" si="25"/>
        <v>0</v>
      </c>
      <c r="G82" s="135">
        <v>0</v>
      </c>
      <c r="H82" s="135">
        <v>0</v>
      </c>
      <c r="I82" s="135">
        <v>0</v>
      </c>
      <c r="J82" s="135">
        <v>0</v>
      </c>
      <c r="K82" s="135">
        <v>0</v>
      </c>
      <c r="L82" s="117"/>
      <c r="M82" s="19"/>
    </row>
    <row r="83" spans="1:16" ht="15" customHeight="1" x14ac:dyDescent="0.2">
      <c r="A83" s="97" t="s">
        <v>252</v>
      </c>
      <c r="B83" s="86" t="s">
        <v>290</v>
      </c>
      <c r="C83" s="126" t="s">
        <v>131</v>
      </c>
      <c r="D83" s="13" t="s">
        <v>2</v>
      </c>
      <c r="E83" s="24">
        <f>SUM(E84:E87)</f>
        <v>0</v>
      </c>
      <c r="F83" s="92">
        <f t="shared" ref="F83:F92" si="27">SUM(G83:K83)</f>
        <v>88362.290000000008</v>
      </c>
      <c r="G83" s="92">
        <f t="shared" ref="G83:K83" si="28">SUM(G84:G87)</f>
        <v>0</v>
      </c>
      <c r="H83" s="92">
        <f t="shared" si="28"/>
        <v>88362.290000000008</v>
      </c>
      <c r="I83" s="92">
        <f t="shared" si="28"/>
        <v>0</v>
      </c>
      <c r="J83" s="92">
        <f t="shared" si="28"/>
        <v>0</v>
      </c>
      <c r="K83" s="92">
        <f t="shared" si="28"/>
        <v>0</v>
      </c>
      <c r="L83" s="132"/>
      <c r="M83" s="18"/>
    </row>
    <row r="84" spans="1:16" ht="45" x14ac:dyDescent="0.2">
      <c r="A84" s="98"/>
      <c r="B84" s="90"/>
      <c r="C84" s="126"/>
      <c r="D84" s="13" t="s">
        <v>1</v>
      </c>
      <c r="E84" s="24">
        <v>0</v>
      </c>
      <c r="F84" s="92">
        <f t="shared" si="27"/>
        <v>0</v>
      </c>
      <c r="G84" s="135">
        <v>0</v>
      </c>
      <c r="H84" s="135">
        <v>0</v>
      </c>
      <c r="I84" s="135">
        <v>0</v>
      </c>
      <c r="J84" s="135">
        <v>0</v>
      </c>
      <c r="K84" s="135">
        <v>0</v>
      </c>
      <c r="L84" s="133"/>
      <c r="M84" s="28"/>
    </row>
    <row r="85" spans="1:16" ht="45" x14ac:dyDescent="0.2">
      <c r="A85" s="98"/>
      <c r="B85" s="90"/>
      <c r="C85" s="126"/>
      <c r="D85" s="13" t="s">
        <v>7</v>
      </c>
      <c r="E85" s="24">
        <v>0</v>
      </c>
      <c r="F85" s="92">
        <f t="shared" si="27"/>
        <v>57170.400000000001</v>
      </c>
      <c r="G85" s="135">
        <v>0</v>
      </c>
      <c r="H85" s="135">
        <v>57170.400000000001</v>
      </c>
      <c r="I85" s="135">
        <v>0</v>
      </c>
      <c r="J85" s="135">
        <v>0</v>
      </c>
      <c r="K85" s="135">
        <v>0</v>
      </c>
      <c r="L85" s="134"/>
      <c r="M85" s="20"/>
    </row>
    <row r="86" spans="1:16" ht="45" x14ac:dyDescent="0.2">
      <c r="A86" s="98"/>
      <c r="B86" s="90"/>
      <c r="C86" s="126"/>
      <c r="D86" s="13" t="s">
        <v>16</v>
      </c>
      <c r="E86" s="24">
        <v>0</v>
      </c>
      <c r="F86" s="92">
        <f t="shared" si="27"/>
        <v>31191.89</v>
      </c>
      <c r="G86" s="135">
        <v>0</v>
      </c>
      <c r="H86" s="135">
        <v>31191.89</v>
      </c>
      <c r="I86" s="135">
        <v>0</v>
      </c>
      <c r="J86" s="135">
        <v>0</v>
      </c>
      <c r="K86" s="135">
        <v>0</v>
      </c>
      <c r="L86" s="117"/>
      <c r="M86" s="19"/>
      <c r="P86" s="136"/>
    </row>
    <row r="87" spans="1:16" ht="30" x14ac:dyDescent="0.2">
      <c r="A87" s="99"/>
      <c r="B87" s="91"/>
      <c r="C87" s="126"/>
      <c r="D87" s="13" t="s">
        <v>26</v>
      </c>
      <c r="E87" s="24">
        <v>0</v>
      </c>
      <c r="F87" s="92">
        <f t="shared" si="27"/>
        <v>0</v>
      </c>
      <c r="G87" s="135">
        <v>0</v>
      </c>
      <c r="H87" s="135">
        <v>0</v>
      </c>
      <c r="I87" s="135">
        <v>0</v>
      </c>
      <c r="J87" s="135">
        <v>0</v>
      </c>
      <c r="K87" s="135">
        <v>0</v>
      </c>
      <c r="L87" s="117"/>
      <c r="M87" s="19"/>
    </row>
    <row r="88" spans="1:16" ht="15" customHeight="1" x14ac:dyDescent="0.2">
      <c r="A88" s="97" t="s">
        <v>253</v>
      </c>
      <c r="B88" s="86" t="s">
        <v>298</v>
      </c>
      <c r="C88" s="126" t="s">
        <v>131</v>
      </c>
      <c r="D88" s="13" t="s">
        <v>2</v>
      </c>
      <c r="E88" s="24">
        <f>SUM(E89:E92)</f>
        <v>0</v>
      </c>
      <c r="F88" s="92">
        <f t="shared" si="27"/>
        <v>0</v>
      </c>
      <c r="G88" s="92">
        <f t="shared" ref="G88:K88" si="29">SUM(G89:G92)</f>
        <v>0</v>
      </c>
      <c r="H88" s="92">
        <f t="shared" si="29"/>
        <v>0</v>
      </c>
      <c r="I88" s="92">
        <f t="shared" si="29"/>
        <v>0</v>
      </c>
      <c r="J88" s="92">
        <f t="shared" si="29"/>
        <v>0</v>
      </c>
      <c r="K88" s="92">
        <f t="shared" si="29"/>
        <v>0</v>
      </c>
      <c r="L88" s="132"/>
      <c r="M88" s="18"/>
    </row>
    <row r="89" spans="1:16" ht="45" x14ac:dyDescent="0.2">
      <c r="A89" s="98"/>
      <c r="B89" s="90"/>
      <c r="C89" s="126"/>
      <c r="D89" s="13" t="s">
        <v>1</v>
      </c>
      <c r="E89" s="24">
        <v>0</v>
      </c>
      <c r="F89" s="92">
        <f t="shared" si="27"/>
        <v>0</v>
      </c>
      <c r="G89" s="135">
        <v>0</v>
      </c>
      <c r="H89" s="135">
        <v>0</v>
      </c>
      <c r="I89" s="135">
        <v>0</v>
      </c>
      <c r="J89" s="135">
        <v>0</v>
      </c>
      <c r="K89" s="135">
        <v>0</v>
      </c>
      <c r="L89" s="133"/>
      <c r="M89" s="28"/>
    </row>
    <row r="90" spans="1:16" ht="45" x14ac:dyDescent="0.2">
      <c r="A90" s="98"/>
      <c r="B90" s="90"/>
      <c r="C90" s="126"/>
      <c r="D90" s="13" t="s">
        <v>7</v>
      </c>
      <c r="E90" s="24">
        <v>0</v>
      </c>
      <c r="F90" s="92">
        <f t="shared" si="27"/>
        <v>0</v>
      </c>
      <c r="G90" s="135">
        <v>0</v>
      </c>
      <c r="H90" s="135">
        <v>0</v>
      </c>
      <c r="I90" s="135">
        <v>0</v>
      </c>
      <c r="J90" s="135">
        <v>0</v>
      </c>
      <c r="K90" s="135">
        <v>0</v>
      </c>
      <c r="L90" s="134"/>
      <c r="M90" s="20"/>
    </row>
    <row r="91" spans="1:16" ht="45" x14ac:dyDescent="0.2">
      <c r="A91" s="98"/>
      <c r="B91" s="90"/>
      <c r="C91" s="126"/>
      <c r="D91" s="13" t="s">
        <v>16</v>
      </c>
      <c r="E91" s="24">
        <v>0</v>
      </c>
      <c r="F91" s="92">
        <f t="shared" si="27"/>
        <v>0</v>
      </c>
      <c r="G91" s="135">
        <v>0</v>
      </c>
      <c r="H91" s="135">
        <v>0</v>
      </c>
      <c r="I91" s="135">
        <v>0</v>
      </c>
      <c r="J91" s="135">
        <v>0</v>
      </c>
      <c r="K91" s="135">
        <v>0</v>
      </c>
      <c r="L91" s="117"/>
      <c r="M91" s="19"/>
      <c r="P91" s="136"/>
    </row>
    <row r="92" spans="1:16" ht="30" x14ac:dyDescent="0.2">
      <c r="A92" s="99"/>
      <c r="B92" s="91"/>
      <c r="C92" s="126"/>
      <c r="D92" s="13" t="s">
        <v>26</v>
      </c>
      <c r="E92" s="24">
        <v>0</v>
      </c>
      <c r="F92" s="92">
        <f t="shared" si="27"/>
        <v>0</v>
      </c>
      <c r="G92" s="135">
        <v>0</v>
      </c>
      <c r="H92" s="135">
        <v>0</v>
      </c>
      <c r="I92" s="135">
        <v>0</v>
      </c>
      <c r="J92" s="135">
        <v>0</v>
      </c>
      <c r="K92" s="135">
        <v>0</v>
      </c>
      <c r="L92" s="117"/>
      <c r="M92" s="19"/>
    </row>
    <row r="93" spans="1:16" ht="15" customHeight="1" x14ac:dyDescent="0.2">
      <c r="A93" s="97" t="s">
        <v>310</v>
      </c>
      <c r="B93" s="86" t="s">
        <v>299</v>
      </c>
      <c r="C93" s="126" t="s">
        <v>131</v>
      </c>
      <c r="D93" s="13" t="s">
        <v>2</v>
      </c>
      <c r="E93" s="24">
        <f>SUM(E94:E97)</f>
        <v>0</v>
      </c>
      <c r="F93" s="92">
        <f t="shared" ref="F93:F97" si="30">SUM(G93:K93)</f>
        <v>30380</v>
      </c>
      <c r="G93" s="92">
        <f t="shared" ref="G93:K93" si="31">SUM(G94:G97)</f>
        <v>30380</v>
      </c>
      <c r="H93" s="92">
        <f t="shared" si="31"/>
        <v>0</v>
      </c>
      <c r="I93" s="92">
        <f t="shared" si="31"/>
        <v>0</v>
      </c>
      <c r="J93" s="92">
        <f t="shared" si="31"/>
        <v>0</v>
      </c>
      <c r="K93" s="92">
        <f t="shared" si="31"/>
        <v>0</v>
      </c>
      <c r="L93" s="132"/>
      <c r="M93" s="18"/>
    </row>
    <row r="94" spans="1:16" ht="45" x14ac:dyDescent="0.2">
      <c r="A94" s="98"/>
      <c r="B94" s="90"/>
      <c r="C94" s="126"/>
      <c r="D94" s="13" t="s">
        <v>1</v>
      </c>
      <c r="E94" s="24">
        <v>0</v>
      </c>
      <c r="F94" s="92">
        <f t="shared" si="30"/>
        <v>0</v>
      </c>
      <c r="G94" s="135">
        <v>0</v>
      </c>
      <c r="H94" s="135">
        <v>0</v>
      </c>
      <c r="I94" s="135">
        <v>0</v>
      </c>
      <c r="J94" s="135">
        <v>0</v>
      </c>
      <c r="K94" s="135">
        <v>0</v>
      </c>
      <c r="L94" s="133"/>
      <c r="M94" s="28"/>
    </row>
    <row r="95" spans="1:16" ht="45" x14ac:dyDescent="0.2">
      <c r="A95" s="98"/>
      <c r="B95" s="90"/>
      <c r="C95" s="126"/>
      <c r="D95" s="13" t="s">
        <v>7</v>
      </c>
      <c r="E95" s="24">
        <v>0</v>
      </c>
      <c r="F95" s="92">
        <f t="shared" si="30"/>
        <v>30380</v>
      </c>
      <c r="G95" s="135">
        <v>30380</v>
      </c>
      <c r="H95" s="135">
        <v>0</v>
      </c>
      <c r="I95" s="135">
        <v>0</v>
      </c>
      <c r="J95" s="135">
        <v>0</v>
      </c>
      <c r="K95" s="135">
        <v>0</v>
      </c>
      <c r="L95" s="134"/>
      <c r="M95" s="20"/>
    </row>
    <row r="96" spans="1:16" ht="45" x14ac:dyDescent="0.2">
      <c r="A96" s="98"/>
      <c r="B96" s="90"/>
      <c r="C96" s="126"/>
      <c r="D96" s="13" t="s">
        <v>16</v>
      </c>
      <c r="E96" s="24">
        <v>0</v>
      </c>
      <c r="F96" s="92">
        <f t="shared" si="30"/>
        <v>0</v>
      </c>
      <c r="G96" s="135">
        <v>0</v>
      </c>
      <c r="H96" s="135">
        <v>0</v>
      </c>
      <c r="I96" s="135">
        <v>0</v>
      </c>
      <c r="J96" s="135">
        <v>0</v>
      </c>
      <c r="K96" s="135">
        <v>0</v>
      </c>
      <c r="L96" s="117"/>
      <c r="M96" s="19"/>
      <c r="P96" s="136"/>
    </row>
    <row r="97" spans="1:13" ht="30" x14ac:dyDescent="0.2">
      <c r="A97" s="99"/>
      <c r="B97" s="91"/>
      <c r="C97" s="126"/>
      <c r="D97" s="13" t="s">
        <v>26</v>
      </c>
      <c r="E97" s="24">
        <v>0</v>
      </c>
      <c r="F97" s="92">
        <f t="shared" si="30"/>
        <v>0</v>
      </c>
      <c r="G97" s="135">
        <v>0</v>
      </c>
      <c r="H97" s="135">
        <v>0</v>
      </c>
      <c r="I97" s="135">
        <v>0</v>
      </c>
      <c r="J97" s="135">
        <v>0</v>
      </c>
      <c r="K97" s="135">
        <v>0</v>
      </c>
      <c r="L97" s="117"/>
      <c r="M97" s="19"/>
    </row>
    <row r="98" spans="1:13" ht="30" customHeight="1" x14ac:dyDescent="0.2">
      <c r="A98" s="137" t="s">
        <v>10</v>
      </c>
      <c r="B98" s="138" t="s">
        <v>168</v>
      </c>
      <c r="C98" s="126" t="s">
        <v>131</v>
      </c>
      <c r="D98" s="83" t="s">
        <v>2</v>
      </c>
      <c r="E98" s="128">
        <f>SUM(E99:E102)</f>
        <v>146883</v>
      </c>
      <c r="F98" s="128">
        <f t="shared" ref="F98:H98" si="32">SUM(F99:F102)</f>
        <v>410009.97000000003</v>
      </c>
      <c r="G98" s="128">
        <f t="shared" si="32"/>
        <v>180935.26</v>
      </c>
      <c r="H98" s="128">
        <f t="shared" si="32"/>
        <v>69827.01999999999</v>
      </c>
      <c r="I98" s="128">
        <f t="shared" ref="I98:K98" si="33">SUM(I99:I102)</f>
        <v>48631.07</v>
      </c>
      <c r="J98" s="128">
        <f t="shared" si="33"/>
        <v>110616.62</v>
      </c>
      <c r="K98" s="128">
        <f t="shared" si="33"/>
        <v>0</v>
      </c>
      <c r="L98" s="117" t="s">
        <v>33</v>
      </c>
      <c r="M98" s="139" t="s">
        <v>213</v>
      </c>
    </row>
    <row r="99" spans="1:13" ht="74.25" customHeight="1" x14ac:dyDescent="0.2">
      <c r="A99" s="140"/>
      <c r="B99" s="141"/>
      <c r="C99" s="126"/>
      <c r="D99" s="83" t="s">
        <v>1</v>
      </c>
      <c r="E99" s="128">
        <f>E109</f>
        <v>0</v>
      </c>
      <c r="F99" s="128">
        <f>SUM(G99:K99)</f>
        <v>107061.63</v>
      </c>
      <c r="G99" s="128">
        <f>G109+G114+G119+G124+G129+G134+G139+G144+G149+G154+G159+G164</f>
        <v>60558.01</v>
      </c>
      <c r="H99" s="128">
        <f>H109+H114+H119+H124+H129+H134+H139+H144+H149+H154+H159+H164</f>
        <v>0</v>
      </c>
      <c r="I99" s="128">
        <f>I109+I114+I119+I124+I129+I134+I139+I144+I149+I154+I159+I164</f>
        <v>0</v>
      </c>
      <c r="J99" s="128">
        <f>J109+J114+J119+J124+J129+J134+J139+J144+J149+J154+J159+J164</f>
        <v>46503.62</v>
      </c>
      <c r="K99" s="128">
        <f>K109+K114+K119+K124+K129+K134+K139+K144+K149+K154+K159+K164</f>
        <v>0</v>
      </c>
      <c r="L99" s="117"/>
      <c r="M99" s="142"/>
    </row>
    <row r="100" spans="1:13" ht="63.75" customHeight="1" x14ac:dyDescent="0.2">
      <c r="A100" s="140"/>
      <c r="B100" s="141"/>
      <c r="C100" s="126"/>
      <c r="D100" s="83" t="s">
        <v>7</v>
      </c>
      <c r="E100" s="128">
        <f t="shared" ref="E100" si="34">E110</f>
        <v>103497</v>
      </c>
      <c r="F100" s="128">
        <f t="shared" ref="F100:F102" si="35">SUM(G100:K100)</f>
        <v>152147.14000000001</v>
      </c>
      <c r="G100" s="128">
        <f t="shared" ref="G100:K102" si="36">G110+G115+G120+G125+G130+G135+G140+G145+G150+G155+G160+G165</f>
        <v>54321.66</v>
      </c>
      <c r="H100" s="128">
        <f t="shared" si="36"/>
        <v>47765.85</v>
      </c>
      <c r="I100" s="128">
        <f t="shared" si="36"/>
        <v>28229.3</v>
      </c>
      <c r="J100" s="128">
        <f t="shared" si="36"/>
        <v>21830.329999999998</v>
      </c>
      <c r="K100" s="128">
        <f t="shared" si="36"/>
        <v>0</v>
      </c>
      <c r="L100" s="117"/>
      <c r="M100" s="142"/>
    </row>
    <row r="101" spans="1:13" ht="73.5" customHeight="1" x14ac:dyDescent="0.2">
      <c r="A101" s="140"/>
      <c r="B101" s="141"/>
      <c r="C101" s="126"/>
      <c r="D101" s="83" t="s">
        <v>16</v>
      </c>
      <c r="E101" s="128">
        <f t="shared" ref="E101" si="37">E111</f>
        <v>43386</v>
      </c>
      <c r="F101" s="128">
        <f t="shared" si="35"/>
        <v>150801.20000000001</v>
      </c>
      <c r="G101" s="128">
        <f t="shared" si="36"/>
        <v>66055.59</v>
      </c>
      <c r="H101" s="128">
        <f t="shared" si="36"/>
        <v>22061.17</v>
      </c>
      <c r="I101" s="128">
        <f t="shared" si="36"/>
        <v>20401.77</v>
      </c>
      <c r="J101" s="128">
        <f t="shared" si="36"/>
        <v>42282.67</v>
      </c>
      <c r="K101" s="128">
        <f t="shared" si="36"/>
        <v>0</v>
      </c>
      <c r="L101" s="117"/>
      <c r="M101" s="142"/>
    </row>
    <row r="102" spans="1:13" ht="70.5" customHeight="1" x14ac:dyDescent="0.2">
      <c r="A102" s="143"/>
      <c r="B102" s="144"/>
      <c r="C102" s="126"/>
      <c r="D102" s="83" t="s">
        <v>26</v>
      </c>
      <c r="E102" s="128">
        <f t="shared" ref="E102" si="38">E112</f>
        <v>0</v>
      </c>
      <c r="F102" s="128">
        <f t="shared" si="35"/>
        <v>0</v>
      </c>
      <c r="G102" s="128">
        <f t="shared" si="36"/>
        <v>0</v>
      </c>
      <c r="H102" s="128">
        <f t="shared" si="36"/>
        <v>0</v>
      </c>
      <c r="I102" s="128">
        <f t="shared" si="36"/>
        <v>0</v>
      </c>
      <c r="J102" s="128">
        <f t="shared" si="36"/>
        <v>0</v>
      </c>
      <c r="K102" s="128">
        <f t="shared" si="36"/>
        <v>0</v>
      </c>
      <c r="L102" s="117"/>
      <c r="M102" s="145"/>
    </row>
    <row r="103" spans="1:13" ht="15" customHeight="1" x14ac:dyDescent="0.2">
      <c r="A103" s="137" t="s">
        <v>13</v>
      </c>
      <c r="B103" s="17" t="s">
        <v>311</v>
      </c>
      <c r="C103" s="18" t="s">
        <v>131</v>
      </c>
      <c r="D103" s="13" t="s">
        <v>2</v>
      </c>
      <c r="E103" s="24">
        <v>0</v>
      </c>
      <c r="F103" s="92">
        <f t="shared" ref="F103:K103" si="39">SUM(F104:F107)</f>
        <v>0</v>
      </c>
      <c r="G103" s="92">
        <f t="shared" si="39"/>
        <v>0</v>
      </c>
      <c r="H103" s="92">
        <f t="shared" si="39"/>
        <v>0</v>
      </c>
      <c r="I103" s="92">
        <f t="shared" si="39"/>
        <v>0</v>
      </c>
      <c r="J103" s="92">
        <f t="shared" si="39"/>
        <v>0</v>
      </c>
      <c r="K103" s="92">
        <f t="shared" si="39"/>
        <v>0</v>
      </c>
      <c r="L103" s="117"/>
      <c r="M103" s="18"/>
    </row>
    <row r="104" spans="1:13" ht="45" x14ac:dyDescent="0.2">
      <c r="A104" s="140"/>
      <c r="B104" s="17"/>
      <c r="C104" s="28"/>
      <c r="D104" s="13" t="s">
        <v>1</v>
      </c>
      <c r="E104" s="24">
        <v>0</v>
      </c>
      <c r="F104" s="92">
        <v>0</v>
      </c>
      <c r="G104" s="92">
        <v>0</v>
      </c>
      <c r="H104" s="92">
        <v>0</v>
      </c>
      <c r="I104" s="92">
        <v>0</v>
      </c>
      <c r="J104" s="92">
        <v>0</v>
      </c>
      <c r="K104" s="92">
        <v>0</v>
      </c>
      <c r="L104" s="117"/>
      <c r="M104" s="28"/>
    </row>
    <row r="105" spans="1:13" ht="45" x14ac:dyDescent="0.2">
      <c r="A105" s="140"/>
      <c r="B105" s="17"/>
      <c r="C105" s="28"/>
      <c r="D105" s="13" t="s">
        <v>7</v>
      </c>
      <c r="E105" s="24">
        <v>0</v>
      </c>
      <c r="F105" s="92">
        <v>0</v>
      </c>
      <c r="G105" s="92">
        <v>0</v>
      </c>
      <c r="H105" s="92">
        <v>0</v>
      </c>
      <c r="I105" s="92">
        <v>0</v>
      </c>
      <c r="J105" s="92">
        <v>0</v>
      </c>
      <c r="K105" s="92">
        <v>0</v>
      </c>
      <c r="L105" s="117"/>
      <c r="M105" s="28"/>
    </row>
    <row r="106" spans="1:13" ht="45" x14ac:dyDescent="0.2">
      <c r="A106" s="140"/>
      <c r="B106" s="17"/>
      <c r="C106" s="28"/>
      <c r="D106" s="13" t="s">
        <v>16</v>
      </c>
      <c r="E106" s="24">
        <v>0</v>
      </c>
      <c r="F106" s="92">
        <v>0</v>
      </c>
      <c r="G106" s="92">
        <v>0</v>
      </c>
      <c r="H106" s="92">
        <v>0</v>
      </c>
      <c r="I106" s="92">
        <v>0</v>
      </c>
      <c r="J106" s="92">
        <v>0</v>
      </c>
      <c r="K106" s="92">
        <v>0</v>
      </c>
      <c r="L106" s="117"/>
      <c r="M106" s="28"/>
    </row>
    <row r="107" spans="1:13" ht="33" customHeight="1" x14ac:dyDescent="0.2">
      <c r="A107" s="143"/>
      <c r="B107" s="17"/>
      <c r="C107" s="20"/>
      <c r="D107" s="13" t="s">
        <v>26</v>
      </c>
      <c r="E107" s="24">
        <v>0</v>
      </c>
      <c r="F107" s="92">
        <f t="shared" ref="F107" si="40">SUM(G107:K107)</f>
        <v>0</v>
      </c>
      <c r="G107" s="92">
        <v>0</v>
      </c>
      <c r="H107" s="92">
        <v>0</v>
      </c>
      <c r="I107" s="92">
        <v>0</v>
      </c>
      <c r="J107" s="92">
        <v>0</v>
      </c>
      <c r="K107" s="92">
        <v>0</v>
      </c>
      <c r="L107" s="117"/>
      <c r="M107" s="20"/>
    </row>
    <row r="108" spans="1:13" ht="15" customHeight="1" x14ac:dyDescent="0.2">
      <c r="A108" s="137" t="s">
        <v>13</v>
      </c>
      <c r="B108" s="17" t="s">
        <v>245</v>
      </c>
      <c r="C108" s="18" t="s">
        <v>131</v>
      </c>
      <c r="D108" s="13" t="s">
        <v>2</v>
      </c>
      <c r="E108" s="24">
        <v>146883</v>
      </c>
      <c r="F108" s="92">
        <f t="shared" ref="F108:K108" si="41">SUM(F109:F112)</f>
        <v>222790.38</v>
      </c>
      <c r="G108" s="92">
        <f t="shared" si="41"/>
        <v>126956.02</v>
      </c>
      <c r="H108" s="92">
        <f t="shared" si="41"/>
        <v>0</v>
      </c>
      <c r="I108" s="92">
        <f t="shared" si="41"/>
        <v>0</v>
      </c>
      <c r="J108" s="92">
        <f t="shared" si="41"/>
        <v>95834.36</v>
      </c>
      <c r="K108" s="92">
        <f t="shared" si="41"/>
        <v>0</v>
      </c>
      <c r="L108" s="117"/>
      <c r="M108" s="18"/>
    </row>
    <row r="109" spans="1:13" ht="45" x14ac:dyDescent="0.2">
      <c r="A109" s="140"/>
      <c r="B109" s="17"/>
      <c r="C109" s="28"/>
      <c r="D109" s="13" t="s">
        <v>1</v>
      </c>
      <c r="E109" s="24">
        <v>0</v>
      </c>
      <c r="F109" s="92">
        <f>SUM(G109:K109)</f>
        <v>107061.63</v>
      </c>
      <c r="G109" s="92">
        <v>60558.01</v>
      </c>
      <c r="H109" s="92">
        <v>0</v>
      </c>
      <c r="I109" s="92">
        <v>0</v>
      </c>
      <c r="J109" s="92">
        <v>46503.62</v>
      </c>
      <c r="K109" s="92">
        <v>0</v>
      </c>
      <c r="L109" s="117"/>
      <c r="M109" s="28"/>
    </row>
    <row r="110" spans="1:13" ht="45" x14ac:dyDescent="0.2">
      <c r="A110" s="140"/>
      <c r="B110" s="17"/>
      <c r="C110" s="28"/>
      <c r="D110" s="13" t="s">
        <v>7</v>
      </c>
      <c r="E110" s="24">
        <v>103497</v>
      </c>
      <c r="F110" s="92">
        <f t="shared" ref="F110:F112" si="42">SUM(G110:K110)</f>
        <v>35687.22</v>
      </c>
      <c r="G110" s="92">
        <v>20186.009999999998</v>
      </c>
      <c r="H110" s="92">
        <v>0</v>
      </c>
      <c r="I110" s="92">
        <v>0</v>
      </c>
      <c r="J110" s="92">
        <v>15501.21</v>
      </c>
      <c r="K110" s="92">
        <v>0</v>
      </c>
      <c r="L110" s="117"/>
      <c r="M110" s="28"/>
    </row>
    <row r="111" spans="1:13" ht="45" x14ac:dyDescent="0.2">
      <c r="A111" s="140"/>
      <c r="B111" s="17"/>
      <c r="C111" s="28"/>
      <c r="D111" s="13" t="s">
        <v>16</v>
      </c>
      <c r="E111" s="24">
        <v>43386</v>
      </c>
      <c r="F111" s="92">
        <f t="shared" si="42"/>
        <v>80041.53</v>
      </c>
      <c r="G111" s="92">
        <v>46212</v>
      </c>
      <c r="H111" s="92">
        <v>0</v>
      </c>
      <c r="I111" s="92">
        <v>0</v>
      </c>
      <c r="J111" s="92">
        <v>33829.53</v>
      </c>
      <c r="K111" s="92">
        <v>0</v>
      </c>
      <c r="L111" s="117"/>
      <c r="M111" s="28"/>
    </row>
    <row r="112" spans="1:13" ht="33" customHeight="1" x14ac:dyDescent="0.2">
      <c r="A112" s="143"/>
      <c r="B112" s="17"/>
      <c r="C112" s="20"/>
      <c r="D112" s="13" t="s">
        <v>26</v>
      </c>
      <c r="E112" s="24">
        <v>0</v>
      </c>
      <c r="F112" s="92">
        <f t="shared" si="42"/>
        <v>0</v>
      </c>
      <c r="G112" s="92">
        <v>0</v>
      </c>
      <c r="H112" s="92">
        <v>0</v>
      </c>
      <c r="I112" s="92">
        <v>0</v>
      </c>
      <c r="J112" s="92">
        <v>0</v>
      </c>
      <c r="K112" s="92">
        <v>0</v>
      </c>
      <c r="L112" s="117"/>
      <c r="M112" s="20"/>
    </row>
    <row r="113" spans="1:15" ht="15" customHeight="1" x14ac:dyDescent="0.2">
      <c r="A113" s="137" t="s">
        <v>25</v>
      </c>
      <c r="B113" s="17" t="s">
        <v>300</v>
      </c>
      <c r="C113" s="18" t="s">
        <v>131</v>
      </c>
      <c r="D113" s="13" t="s">
        <v>2</v>
      </c>
      <c r="E113" s="24">
        <v>0</v>
      </c>
      <c r="F113" s="92">
        <f t="shared" ref="F113:K113" si="43">SUM(F114:F117)</f>
        <v>0</v>
      </c>
      <c r="G113" s="92">
        <f t="shared" si="43"/>
        <v>0</v>
      </c>
      <c r="H113" s="92">
        <f t="shared" si="43"/>
        <v>0</v>
      </c>
      <c r="I113" s="92">
        <f t="shared" si="43"/>
        <v>0</v>
      </c>
      <c r="J113" s="92">
        <f t="shared" si="43"/>
        <v>0</v>
      </c>
      <c r="K113" s="92">
        <f t="shared" si="43"/>
        <v>0</v>
      </c>
      <c r="L113" s="117"/>
      <c r="M113" s="18"/>
    </row>
    <row r="114" spans="1:15" ht="45" x14ac:dyDescent="0.2">
      <c r="A114" s="140"/>
      <c r="B114" s="17"/>
      <c r="C114" s="28"/>
      <c r="D114" s="13" t="s">
        <v>1</v>
      </c>
      <c r="E114" s="24">
        <v>0</v>
      </c>
      <c r="F114" s="92">
        <f>SUM(G114:K114)</f>
        <v>0</v>
      </c>
      <c r="G114" s="92">
        <v>0</v>
      </c>
      <c r="H114" s="92">
        <v>0</v>
      </c>
      <c r="I114" s="92">
        <v>0</v>
      </c>
      <c r="J114" s="92">
        <v>0</v>
      </c>
      <c r="K114" s="92">
        <v>0</v>
      </c>
      <c r="L114" s="117"/>
      <c r="M114" s="28"/>
    </row>
    <row r="115" spans="1:15" ht="45" x14ac:dyDescent="0.2">
      <c r="A115" s="140"/>
      <c r="B115" s="17"/>
      <c r="C115" s="28"/>
      <c r="D115" s="13" t="s">
        <v>7</v>
      </c>
      <c r="E115" s="24">
        <v>0</v>
      </c>
      <c r="F115" s="92">
        <v>0</v>
      </c>
      <c r="G115" s="92">
        <v>0</v>
      </c>
      <c r="H115" s="92">
        <v>0</v>
      </c>
      <c r="I115" s="92">
        <v>0</v>
      </c>
      <c r="J115" s="92">
        <v>0</v>
      </c>
      <c r="K115" s="92">
        <v>0</v>
      </c>
      <c r="L115" s="117"/>
      <c r="M115" s="28"/>
    </row>
    <row r="116" spans="1:15" ht="45" x14ac:dyDescent="0.2">
      <c r="A116" s="140"/>
      <c r="B116" s="17"/>
      <c r="C116" s="28"/>
      <c r="D116" s="13" t="s">
        <v>16</v>
      </c>
      <c r="E116" s="24">
        <v>0</v>
      </c>
      <c r="F116" s="92">
        <v>0</v>
      </c>
      <c r="G116" s="92">
        <v>0</v>
      </c>
      <c r="H116" s="92">
        <v>0</v>
      </c>
      <c r="I116" s="92">
        <v>0</v>
      </c>
      <c r="J116" s="92">
        <v>0</v>
      </c>
      <c r="K116" s="92">
        <v>0</v>
      </c>
      <c r="L116" s="117"/>
      <c r="M116" s="28"/>
    </row>
    <row r="117" spans="1:15" ht="33" customHeight="1" x14ac:dyDescent="0.2">
      <c r="A117" s="143"/>
      <c r="B117" s="17"/>
      <c r="C117" s="20"/>
      <c r="D117" s="13" t="s">
        <v>26</v>
      </c>
      <c r="E117" s="24">
        <v>0</v>
      </c>
      <c r="F117" s="92">
        <f t="shared" ref="F117" si="44">SUM(G117:K117)</f>
        <v>0</v>
      </c>
      <c r="G117" s="92">
        <v>0</v>
      </c>
      <c r="H117" s="92">
        <v>0</v>
      </c>
      <c r="I117" s="92">
        <v>0</v>
      </c>
      <c r="J117" s="92">
        <v>0</v>
      </c>
      <c r="K117" s="92">
        <v>0</v>
      </c>
      <c r="L117" s="117"/>
      <c r="M117" s="20"/>
    </row>
    <row r="118" spans="1:15" ht="15" customHeight="1" x14ac:dyDescent="0.2">
      <c r="A118" s="137" t="s">
        <v>28</v>
      </c>
      <c r="B118" s="86" t="s">
        <v>230</v>
      </c>
      <c r="C118" s="18" t="s">
        <v>131</v>
      </c>
      <c r="D118" s="13" t="s">
        <v>2</v>
      </c>
      <c r="E118" s="24">
        <f>SUM(E119:E122)</f>
        <v>13537.03</v>
      </c>
      <c r="F118" s="92">
        <f t="shared" ref="F118:F122" si="45">SUM(G118:K118)</f>
        <v>23884.79</v>
      </c>
      <c r="G118" s="92">
        <f t="shared" ref="G118:K118" si="46">SUM(G119:G122)</f>
        <v>13884.789999999999</v>
      </c>
      <c r="H118" s="92">
        <f t="shared" si="46"/>
        <v>0</v>
      </c>
      <c r="I118" s="92">
        <f t="shared" si="46"/>
        <v>5000</v>
      </c>
      <c r="J118" s="92">
        <f t="shared" si="46"/>
        <v>5000</v>
      </c>
      <c r="K118" s="92">
        <f t="shared" si="46"/>
        <v>0</v>
      </c>
      <c r="L118" s="117"/>
      <c r="M118" s="19"/>
    </row>
    <row r="119" spans="1:15" ht="56.25" customHeight="1" x14ac:dyDescent="0.2">
      <c r="A119" s="140"/>
      <c r="B119" s="90"/>
      <c r="C119" s="28"/>
      <c r="D119" s="13" t="s">
        <v>1</v>
      </c>
      <c r="E119" s="24">
        <v>0</v>
      </c>
      <c r="F119" s="92">
        <f t="shared" si="45"/>
        <v>0</v>
      </c>
      <c r="G119" s="92">
        <v>0</v>
      </c>
      <c r="H119" s="92">
        <v>0</v>
      </c>
      <c r="I119" s="92">
        <v>0</v>
      </c>
      <c r="J119" s="92">
        <v>0</v>
      </c>
      <c r="K119" s="92">
        <v>0</v>
      </c>
      <c r="L119" s="117"/>
      <c r="M119" s="19"/>
    </row>
    <row r="120" spans="1:15" ht="51" customHeight="1" x14ac:dyDescent="0.2">
      <c r="A120" s="140"/>
      <c r="B120" s="90"/>
      <c r="C120" s="28"/>
      <c r="D120" s="13" t="s">
        <v>7</v>
      </c>
      <c r="E120" s="24">
        <v>8537.0300000000007</v>
      </c>
      <c r="F120" s="92">
        <f t="shared" si="45"/>
        <v>8830.7099999999991</v>
      </c>
      <c r="G120" s="92">
        <v>8830.7099999999991</v>
      </c>
      <c r="H120" s="92">
        <v>0</v>
      </c>
      <c r="I120" s="92">
        <v>0</v>
      </c>
      <c r="J120" s="92">
        <v>0</v>
      </c>
      <c r="K120" s="92">
        <v>0</v>
      </c>
      <c r="L120" s="117"/>
      <c r="M120" s="19"/>
      <c r="N120" s="136"/>
    </row>
    <row r="121" spans="1:15" ht="52.5" customHeight="1" x14ac:dyDescent="0.2">
      <c r="A121" s="140"/>
      <c r="B121" s="90"/>
      <c r="C121" s="28"/>
      <c r="D121" s="13" t="s">
        <v>16</v>
      </c>
      <c r="E121" s="24">
        <v>5000</v>
      </c>
      <c r="F121" s="92">
        <f t="shared" si="45"/>
        <v>15054.08</v>
      </c>
      <c r="G121" s="92">
        <v>5054.08</v>
      </c>
      <c r="H121" s="92">
        <v>0</v>
      </c>
      <c r="I121" s="92">
        <v>5000</v>
      </c>
      <c r="J121" s="92">
        <v>5000</v>
      </c>
      <c r="K121" s="92">
        <v>0</v>
      </c>
      <c r="L121" s="117"/>
      <c r="M121" s="19"/>
      <c r="N121" s="136"/>
      <c r="O121" s="101"/>
    </row>
    <row r="122" spans="1:15" ht="50.25" customHeight="1" x14ac:dyDescent="0.2">
      <c r="A122" s="143"/>
      <c r="B122" s="91"/>
      <c r="C122" s="20"/>
      <c r="D122" s="13" t="s">
        <v>26</v>
      </c>
      <c r="E122" s="24">
        <v>0</v>
      </c>
      <c r="F122" s="92">
        <f t="shared" si="45"/>
        <v>0</v>
      </c>
      <c r="G122" s="92">
        <v>0</v>
      </c>
      <c r="H122" s="92">
        <v>0</v>
      </c>
      <c r="I122" s="92">
        <v>0</v>
      </c>
      <c r="J122" s="92">
        <v>0</v>
      </c>
      <c r="K122" s="92">
        <v>0</v>
      </c>
      <c r="L122" s="117"/>
      <c r="M122" s="19"/>
    </row>
    <row r="123" spans="1:15" ht="15" customHeight="1" x14ac:dyDescent="0.2">
      <c r="A123" s="137" t="s">
        <v>169</v>
      </c>
      <c r="B123" s="86" t="s">
        <v>256</v>
      </c>
      <c r="C123" s="18" t="s">
        <v>131</v>
      </c>
      <c r="D123" s="13" t="s">
        <v>2</v>
      </c>
      <c r="E123" s="24">
        <f>SUM(E124:E127)</f>
        <v>0</v>
      </c>
      <c r="F123" s="92">
        <f t="shared" ref="F123:F127" si="47">SUM(G123:K123)</f>
        <v>75462.569999999992</v>
      </c>
      <c r="G123" s="92">
        <f t="shared" ref="G123:K123" si="48">SUM(G124:G127)</f>
        <v>0</v>
      </c>
      <c r="H123" s="92">
        <f t="shared" si="48"/>
        <v>22049.24</v>
      </c>
      <c r="I123" s="92">
        <f t="shared" si="48"/>
        <v>43631.07</v>
      </c>
      <c r="J123" s="92">
        <f t="shared" si="48"/>
        <v>9782.26</v>
      </c>
      <c r="K123" s="92">
        <f t="shared" si="48"/>
        <v>0</v>
      </c>
      <c r="L123" s="117"/>
      <c r="M123" s="19"/>
    </row>
    <row r="124" spans="1:15" ht="45" x14ac:dyDescent="0.2">
      <c r="A124" s="140"/>
      <c r="B124" s="90"/>
      <c r="C124" s="28"/>
      <c r="D124" s="13" t="s">
        <v>1</v>
      </c>
      <c r="E124" s="24">
        <v>0</v>
      </c>
      <c r="F124" s="92">
        <f t="shared" si="47"/>
        <v>0</v>
      </c>
      <c r="G124" s="92">
        <v>0</v>
      </c>
      <c r="H124" s="92">
        <v>0</v>
      </c>
      <c r="I124" s="92">
        <v>0</v>
      </c>
      <c r="J124" s="92">
        <v>0</v>
      </c>
      <c r="K124" s="92">
        <v>0</v>
      </c>
      <c r="L124" s="117"/>
      <c r="M124" s="19"/>
    </row>
    <row r="125" spans="1:15" ht="45" x14ac:dyDescent="0.2">
      <c r="A125" s="140"/>
      <c r="B125" s="90"/>
      <c r="C125" s="28"/>
      <c r="D125" s="13" t="s">
        <v>7</v>
      </c>
      <c r="E125" s="24">
        <v>0</v>
      </c>
      <c r="F125" s="92">
        <f t="shared" si="47"/>
        <v>48824.270000000004</v>
      </c>
      <c r="G125" s="92">
        <v>0</v>
      </c>
      <c r="H125" s="92">
        <v>14265.85</v>
      </c>
      <c r="I125" s="92">
        <v>28229.3</v>
      </c>
      <c r="J125" s="92">
        <v>6329.12</v>
      </c>
      <c r="K125" s="92">
        <v>0</v>
      </c>
      <c r="L125" s="117"/>
      <c r="M125" s="19"/>
    </row>
    <row r="126" spans="1:15" ht="45" x14ac:dyDescent="0.2">
      <c r="A126" s="140"/>
      <c r="B126" s="90"/>
      <c r="C126" s="28"/>
      <c r="D126" s="13" t="s">
        <v>16</v>
      </c>
      <c r="E126" s="24">
        <v>0</v>
      </c>
      <c r="F126" s="92">
        <f t="shared" si="47"/>
        <v>26638.3</v>
      </c>
      <c r="G126" s="92">
        <v>0</v>
      </c>
      <c r="H126" s="92">
        <v>7783.39</v>
      </c>
      <c r="I126" s="92">
        <v>15401.77</v>
      </c>
      <c r="J126" s="92">
        <v>3453.14</v>
      </c>
      <c r="K126" s="92">
        <v>0</v>
      </c>
      <c r="L126" s="117"/>
      <c r="M126" s="19"/>
    </row>
    <row r="127" spans="1:15" ht="30" x14ac:dyDescent="0.2">
      <c r="A127" s="143"/>
      <c r="B127" s="91"/>
      <c r="C127" s="20"/>
      <c r="D127" s="13" t="s">
        <v>26</v>
      </c>
      <c r="E127" s="24">
        <v>0</v>
      </c>
      <c r="F127" s="92">
        <f t="shared" si="47"/>
        <v>0</v>
      </c>
      <c r="G127" s="92">
        <v>0</v>
      </c>
      <c r="H127" s="92">
        <v>0</v>
      </c>
      <c r="I127" s="92">
        <v>0</v>
      </c>
      <c r="J127" s="92">
        <v>0</v>
      </c>
      <c r="K127" s="92">
        <v>0</v>
      </c>
      <c r="L127" s="117"/>
      <c r="M127" s="19"/>
    </row>
    <row r="128" spans="1:15" ht="15" customHeight="1" x14ac:dyDescent="0.2">
      <c r="A128" s="137" t="s">
        <v>169</v>
      </c>
      <c r="B128" s="86" t="s">
        <v>301</v>
      </c>
      <c r="C128" s="18" t="s">
        <v>131</v>
      </c>
      <c r="D128" s="13" t="s">
        <v>2</v>
      </c>
      <c r="E128" s="24">
        <f>SUM(E129:E132)</f>
        <v>0</v>
      </c>
      <c r="F128" s="92">
        <f t="shared" ref="F128:F132" si="49">SUM(G128:K128)</f>
        <v>0</v>
      </c>
      <c r="G128" s="92">
        <f t="shared" ref="G128:K128" si="50">SUM(G129:G132)</f>
        <v>0</v>
      </c>
      <c r="H128" s="92">
        <f t="shared" si="50"/>
        <v>0</v>
      </c>
      <c r="I128" s="92">
        <f t="shared" si="50"/>
        <v>0</v>
      </c>
      <c r="J128" s="92">
        <f t="shared" si="50"/>
        <v>0</v>
      </c>
      <c r="K128" s="92">
        <f t="shared" si="50"/>
        <v>0</v>
      </c>
      <c r="L128" s="117"/>
      <c r="M128" s="19"/>
    </row>
    <row r="129" spans="1:13" ht="45" x14ac:dyDescent="0.2">
      <c r="A129" s="140"/>
      <c r="B129" s="90"/>
      <c r="C129" s="28"/>
      <c r="D129" s="13" t="s">
        <v>1</v>
      </c>
      <c r="E129" s="24">
        <v>0</v>
      </c>
      <c r="F129" s="92">
        <f t="shared" si="49"/>
        <v>0</v>
      </c>
      <c r="G129" s="92">
        <v>0</v>
      </c>
      <c r="H129" s="92">
        <v>0</v>
      </c>
      <c r="I129" s="92">
        <v>0</v>
      </c>
      <c r="J129" s="92">
        <v>0</v>
      </c>
      <c r="K129" s="92">
        <v>0</v>
      </c>
      <c r="L129" s="117"/>
      <c r="M129" s="19"/>
    </row>
    <row r="130" spans="1:13" ht="45" x14ac:dyDescent="0.2">
      <c r="A130" s="140"/>
      <c r="B130" s="90"/>
      <c r="C130" s="28"/>
      <c r="D130" s="13" t="s">
        <v>7</v>
      </c>
      <c r="E130" s="24">
        <v>0</v>
      </c>
      <c r="F130" s="92">
        <f t="shared" si="49"/>
        <v>0</v>
      </c>
      <c r="G130" s="92">
        <v>0</v>
      </c>
      <c r="H130" s="92">
        <v>0</v>
      </c>
      <c r="I130" s="92">
        <v>0</v>
      </c>
      <c r="J130" s="92">
        <v>0</v>
      </c>
      <c r="K130" s="92">
        <v>0</v>
      </c>
      <c r="L130" s="117"/>
      <c r="M130" s="19"/>
    </row>
    <row r="131" spans="1:13" ht="45" x14ac:dyDescent="0.2">
      <c r="A131" s="140"/>
      <c r="B131" s="90"/>
      <c r="C131" s="28"/>
      <c r="D131" s="13" t="s">
        <v>16</v>
      </c>
      <c r="E131" s="24">
        <v>0</v>
      </c>
      <c r="F131" s="92">
        <f t="shared" si="49"/>
        <v>0</v>
      </c>
      <c r="G131" s="92">
        <v>0</v>
      </c>
      <c r="H131" s="92">
        <v>0</v>
      </c>
      <c r="I131" s="92">
        <v>0</v>
      </c>
      <c r="J131" s="92">
        <v>0</v>
      </c>
      <c r="K131" s="92">
        <v>0</v>
      </c>
      <c r="L131" s="117"/>
      <c r="M131" s="19"/>
    </row>
    <row r="132" spans="1:13" ht="30" x14ac:dyDescent="0.2">
      <c r="A132" s="143"/>
      <c r="B132" s="91"/>
      <c r="C132" s="20"/>
      <c r="D132" s="13" t="s">
        <v>26</v>
      </c>
      <c r="E132" s="24">
        <v>0</v>
      </c>
      <c r="F132" s="92">
        <f t="shared" si="49"/>
        <v>0</v>
      </c>
      <c r="G132" s="92">
        <v>0</v>
      </c>
      <c r="H132" s="92">
        <v>0</v>
      </c>
      <c r="I132" s="92">
        <v>0</v>
      </c>
      <c r="J132" s="92">
        <v>0</v>
      </c>
      <c r="K132" s="92">
        <v>0</v>
      </c>
      <c r="L132" s="117"/>
      <c r="M132" s="19"/>
    </row>
    <row r="133" spans="1:13" ht="15" customHeight="1" x14ac:dyDescent="0.2">
      <c r="A133" s="137" t="s">
        <v>170</v>
      </c>
      <c r="B133" s="86" t="s">
        <v>257</v>
      </c>
      <c r="C133" s="18" t="s">
        <v>131</v>
      </c>
      <c r="D133" s="13" t="s">
        <v>2</v>
      </c>
      <c r="E133" s="24">
        <f>SUM(E134:E137)</f>
        <v>0</v>
      </c>
      <c r="F133" s="92">
        <f t="shared" ref="F133:F137" si="51">SUM(G133:K133)</f>
        <v>17866.669999999998</v>
      </c>
      <c r="G133" s="92">
        <f t="shared" ref="G133:K133" si="52">SUM(G134:G137)</f>
        <v>17866.669999999998</v>
      </c>
      <c r="H133" s="92">
        <f t="shared" si="52"/>
        <v>0</v>
      </c>
      <c r="I133" s="92">
        <f t="shared" si="52"/>
        <v>0</v>
      </c>
      <c r="J133" s="92">
        <f t="shared" si="52"/>
        <v>0</v>
      </c>
      <c r="K133" s="92">
        <f t="shared" si="52"/>
        <v>0</v>
      </c>
      <c r="L133" s="117"/>
      <c r="M133" s="19"/>
    </row>
    <row r="134" spans="1:13" ht="54" customHeight="1" x14ac:dyDescent="0.2">
      <c r="A134" s="140"/>
      <c r="B134" s="90"/>
      <c r="C134" s="28"/>
      <c r="D134" s="13" t="s">
        <v>1</v>
      </c>
      <c r="E134" s="24">
        <v>0</v>
      </c>
      <c r="F134" s="92">
        <f t="shared" si="51"/>
        <v>0</v>
      </c>
      <c r="G134" s="92">
        <v>0</v>
      </c>
      <c r="H134" s="92">
        <v>0</v>
      </c>
      <c r="I134" s="92">
        <v>0</v>
      </c>
      <c r="J134" s="92">
        <v>0</v>
      </c>
      <c r="K134" s="92">
        <v>0</v>
      </c>
      <c r="L134" s="117"/>
      <c r="M134" s="19"/>
    </row>
    <row r="135" spans="1:13" ht="45.75" customHeight="1" x14ac:dyDescent="0.2">
      <c r="A135" s="140"/>
      <c r="B135" s="90"/>
      <c r="C135" s="28"/>
      <c r="D135" s="13" t="s">
        <v>7</v>
      </c>
      <c r="E135" s="24">
        <v>0</v>
      </c>
      <c r="F135" s="92">
        <f t="shared" si="51"/>
        <v>5360</v>
      </c>
      <c r="G135" s="135">
        <v>5360</v>
      </c>
      <c r="H135" s="92">
        <v>0</v>
      </c>
      <c r="I135" s="92">
        <v>0</v>
      </c>
      <c r="J135" s="92">
        <v>0</v>
      </c>
      <c r="K135" s="92">
        <v>0</v>
      </c>
      <c r="L135" s="117"/>
      <c r="M135" s="19"/>
    </row>
    <row r="136" spans="1:13" ht="51.75" customHeight="1" x14ac:dyDescent="0.2">
      <c r="A136" s="140"/>
      <c r="B136" s="90"/>
      <c r="C136" s="28"/>
      <c r="D136" s="13" t="s">
        <v>16</v>
      </c>
      <c r="E136" s="24">
        <v>0</v>
      </c>
      <c r="F136" s="92">
        <f t="shared" si="51"/>
        <v>12506.67</v>
      </c>
      <c r="G136" s="135">
        <v>12506.67</v>
      </c>
      <c r="H136" s="92">
        <v>0</v>
      </c>
      <c r="I136" s="92">
        <v>0</v>
      </c>
      <c r="J136" s="92">
        <v>0</v>
      </c>
      <c r="K136" s="92">
        <v>0</v>
      </c>
      <c r="L136" s="117"/>
      <c r="M136" s="19"/>
    </row>
    <row r="137" spans="1:13" ht="36.75" customHeight="1" x14ac:dyDescent="0.2">
      <c r="A137" s="143"/>
      <c r="B137" s="91"/>
      <c r="C137" s="20"/>
      <c r="D137" s="13" t="s">
        <v>26</v>
      </c>
      <c r="E137" s="24">
        <v>0</v>
      </c>
      <c r="F137" s="92">
        <f t="shared" si="51"/>
        <v>0</v>
      </c>
      <c r="G137" s="92">
        <v>0</v>
      </c>
      <c r="H137" s="92">
        <v>0</v>
      </c>
      <c r="I137" s="92">
        <v>0</v>
      </c>
      <c r="J137" s="92">
        <v>0</v>
      </c>
      <c r="K137" s="92">
        <v>0</v>
      </c>
      <c r="L137" s="117"/>
      <c r="M137" s="19"/>
    </row>
    <row r="138" spans="1:13" ht="15" customHeight="1" x14ac:dyDescent="0.2">
      <c r="A138" s="137" t="s">
        <v>171</v>
      </c>
      <c r="B138" s="86" t="s">
        <v>258</v>
      </c>
      <c r="C138" s="18" t="s">
        <v>131</v>
      </c>
      <c r="D138" s="13" t="s">
        <v>2</v>
      </c>
      <c r="E138" s="24">
        <f>SUM(E139:E142)</f>
        <v>0</v>
      </c>
      <c r="F138" s="92">
        <f>SUM(F139:F142)</f>
        <v>0</v>
      </c>
      <c r="G138" s="92">
        <f t="shared" ref="G138:K138" si="53">SUM(G139:G142)</f>
        <v>0</v>
      </c>
      <c r="H138" s="92">
        <f t="shared" si="53"/>
        <v>0</v>
      </c>
      <c r="I138" s="92">
        <f t="shared" si="53"/>
        <v>0</v>
      </c>
      <c r="J138" s="92">
        <f t="shared" si="53"/>
        <v>0</v>
      </c>
      <c r="K138" s="92">
        <f t="shared" si="53"/>
        <v>0</v>
      </c>
      <c r="L138" s="117"/>
      <c r="M138" s="19"/>
    </row>
    <row r="139" spans="1:13" ht="54" customHeight="1" x14ac:dyDescent="0.2">
      <c r="A139" s="140"/>
      <c r="B139" s="90"/>
      <c r="C139" s="28"/>
      <c r="D139" s="13" t="s">
        <v>1</v>
      </c>
      <c r="E139" s="24">
        <v>0</v>
      </c>
      <c r="F139" s="92">
        <f t="shared" ref="F139:F142" si="54">SUM(G139:K139)</f>
        <v>0</v>
      </c>
      <c r="G139" s="92">
        <v>0</v>
      </c>
      <c r="H139" s="92">
        <v>0</v>
      </c>
      <c r="I139" s="92">
        <v>0</v>
      </c>
      <c r="J139" s="92">
        <v>0</v>
      </c>
      <c r="K139" s="92">
        <v>0</v>
      </c>
      <c r="L139" s="117"/>
      <c r="M139" s="19"/>
    </row>
    <row r="140" spans="1:13" ht="34.5" customHeight="1" x14ac:dyDescent="0.2">
      <c r="A140" s="140"/>
      <c r="B140" s="90"/>
      <c r="C140" s="28"/>
      <c r="D140" s="13" t="s">
        <v>7</v>
      </c>
      <c r="E140" s="24">
        <v>0</v>
      </c>
      <c r="F140" s="92">
        <v>0</v>
      </c>
      <c r="G140" s="92">
        <v>0</v>
      </c>
      <c r="H140" s="92">
        <v>0</v>
      </c>
      <c r="I140" s="92">
        <v>0</v>
      </c>
      <c r="J140" s="92">
        <v>0</v>
      </c>
      <c r="K140" s="92">
        <v>0</v>
      </c>
      <c r="L140" s="117"/>
      <c r="M140" s="19"/>
    </row>
    <row r="141" spans="1:13" ht="51.75" customHeight="1" x14ac:dyDescent="0.2">
      <c r="A141" s="140"/>
      <c r="B141" s="90"/>
      <c r="C141" s="28"/>
      <c r="D141" s="13" t="s">
        <v>16</v>
      </c>
      <c r="E141" s="24">
        <v>0</v>
      </c>
      <c r="F141" s="92">
        <v>0</v>
      </c>
      <c r="G141" s="92">
        <v>0</v>
      </c>
      <c r="H141" s="92">
        <v>0</v>
      </c>
      <c r="I141" s="92">
        <v>0</v>
      </c>
      <c r="J141" s="92">
        <v>0</v>
      </c>
      <c r="K141" s="92">
        <v>0</v>
      </c>
      <c r="L141" s="117"/>
      <c r="M141" s="19"/>
    </row>
    <row r="142" spans="1:13" ht="40.5" customHeight="1" x14ac:dyDescent="0.2">
      <c r="A142" s="143"/>
      <c r="B142" s="91"/>
      <c r="C142" s="20"/>
      <c r="D142" s="13" t="s">
        <v>26</v>
      </c>
      <c r="E142" s="24">
        <v>0</v>
      </c>
      <c r="F142" s="92">
        <f t="shared" si="54"/>
        <v>0</v>
      </c>
      <c r="G142" s="92">
        <v>0</v>
      </c>
      <c r="H142" s="92">
        <v>0</v>
      </c>
      <c r="I142" s="92">
        <v>0</v>
      </c>
      <c r="J142" s="92">
        <v>0</v>
      </c>
      <c r="K142" s="92">
        <v>0</v>
      </c>
      <c r="L142" s="117"/>
      <c r="M142" s="19"/>
    </row>
    <row r="143" spans="1:13" ht="15" customHeight="1" x14ac:dyDescent="0.2">
      <c r="A143" s="137" t="s">
        <v>180</v>
      </c>
      <c r="B143" s="86" t="s">
        <v>259</v>
      </c>
      <c r="C143" s="18" t="s">
        <v>131</v>
      </c>
      <c r="D143" s="13" t="s">
        <v>2</v>
      </c>
      <c r="E143" s="24">
        <f>SUM(E144:E147)</f>
        <v>0</v>
      </c>
      <c r="F143" s="92">
        <f t="shared" ref="F143" si="55">SUM(F144:F147)</f>
        <v>27777.78</v>
      </c>
      <c r="G143" s="92">
        <f t="shared" ref="G143:K143" si="56">SUM(G144:G147)</f>
        <v>0</v>
      </c>
      <c r="H143" s="92">
        <f t="shared" si="56"/>
        <v>27777.78</v>
      </c>
      <c r="I143" s="92">
        <f t="shared" si="56"/>
        <v>0</v>
      </c>
      <c r="J143" s="92">
        <f t="shared" si="56"/>
        <v>0</v>
      </c>
      <c r="K143" s="92">
        <f t="shared" si="56"/>
        <v>0</v>
      </c>
      <c r="L143" s="117"/>
      <c r="M143" s="19"/>
    </row>
    <row r="144" spans="1:13" ht="54" customHeight="1" x14ac:dyDescent="0.2">
      <c r="A144" s="140"/>
      <c r="B144" s="90"/>
      <c r="C144" s="28"/>
      <c r="D144" s="13" t="s">
        <v>1</v>
      </c>
      <c r="E144" s="24">
        <v>0</v>
      </c>
      <c r="F144" s="92">
        <f t="shared" ref="F144:F147" si="57">SUM(G144:K144)</f>
        <v>0</v>
      </c>
      <c r="G144" s="92">
        <v>0</v>
      </c>
      <c r="H144" s="92">
        <v>0</v>
      </c>
      <c r="I144" s="92">
        <v>0</v>
      </c>
      <c r="J144" s="92">
        <v>0</v>
      </c>
      <c r="K144" s="92">
        <v>0</v>
      </c>
      <c r="L144" s="117"/>
      <c r="M144" s="19"/>
    </row>
    <row r="145" spans="1:13" ht="34.5" customHeight="1" x14ac:dyDescent="0.2">
      <c r="A145" s="140"/>
      <c r="B145" s="90"/>
      <c r="C145" s="28"/>
      <c r="D145" s="13" t="s">
        <v>7</v>
      </c>
      <c r="E145" s="24">
        <v>0</v>
      </c>
      <c r="F145" s="92">
        <f t="shared" si="57"/>
        <v>27500</v>
      </c>
      <c r="G145" s="92">
        <v>0</v>
      </c>
      <c r="H145" s="92">
        <v>27500</v>
      </c>
      <c r="I145" s="92">
        <v>0</v>
      </c>
      <c r="J145" s="92">
        <v>0</v>
      </c>
      <c r="K145" s="92">
        <v>0</v>
      </c>
      <c r="L145" s="117"/>
      <c r="M145" s="19"/>
    </row>
    <row r="146" spans="1:13" ht="51.75" customHeight="1" x14ac:dyDescent="0.2">
      <c r="A146" s="140"/>
      <c r="B146" s="90"/>
      <c r="C146" s="28"/>
      <c r="D146" s="13" t="s">
        <v>16</v>
      </c>
      <c r="E146" s="24">
        <v>0</v>
      </c>
      <c r="F146" s="92">
        <f t="shared" si="57"/>
        <v>277.77999999999997</v>
      </c>
      <c r="G146" s="92">
        <v>0</v>
      </c>
      <c r="H146" s="92">
        <v>277.77999999999997</v>
      </c>
      <c r="I146" s="92">
        <v>0</v>
      </c>
      <c r="J146" s="92">
        <v>0</v>
      </c>
      <c r="K146" s="92">
        <v>0</v>
      </c>
      <c r="L146" s="117"/>
      <c r="M146" s="19"/>
    </row>
    <row r="147" spans="1:13" ht="40.5" customHeight="1" x14ac:dyDescent="0.2">
      <c r="A147" s="143"/>
      <c r="B147" s="91"/>
      <c r="C147" s="20"/>
      <c r="D147" s="13" t="s">
        <v>26</v>
      </c>
      <c r="E147" s="24">
        <v>0</v>
      </c>
      <c r="F147" s="92">
        <f t="shared" si="57"/>
        <v>0</v>
      </c>
      <c r="G147" s="92">
        <v>0</v>
      </c>
      <c r="H147" s="92">
        <v>0</v>
      </c>
      <c r="I147" s="92">
        <v>0</v>
      </c>
      <c r="J147" s="92">
        <v>0</v>
      </c>
      <c r="K147" s="92">
        <v>0</v>
      </c>
      <c r="L147" s="117"/>
      <c r="M147" s="19"/>
    </row>
    <row r="148" spans="1:13" ht="15" customHeight="1" x14ac:dyDescent="0.2">
      <c r="A148" s="137" t="s">
        <v>188</v>
      </c>
      <c r="B148" s="86" t="s">
        <v>260</v>
      </c>
      <c r="C148" s="18"/>
      <c r="D148" s="13" t="s">
        <v>2</v>
      </c>
      <c r="E148" s="24">
        <f>SUM(E149:E152)</f>
        <v>0</v>
      </c>
      <c r="F148" s="92">
        <f t="shared" ref="F148:F152" si="58">SUM(G148:K148)</f>
        <v>16407.02</v>
      </c>
      <c r="G148" s="92">
        <f t="shared" ref="G148:K148" si="59">SUM(G149:G152)</f>
        <v>16407.02</v>
      </c>
      <c r="H148" s="92">
        <f t="shared" si="59"/>
        <v>0</v>
      </c>
      <c r="I148" s="92">
        <f t="shared" si="59"/>
        <v>0</v>
      </c>
      <c r="J148" s="92">
        <f t="shared" si="59"/>
        <v>0</v>
      </c>
      <c r="K148" s="92">
        <f t="shared" si="59"/>
        <v>0</v>
      </c>
      <c r="L148" s="117"/>
      <c r="M148" s="19"/>
    </row>
    <row r="149" spans="1:13" ht="45" x14ac:dyDescent="0.2">
      <c r="A149" s="140"/>
      <c r="B149" s="90"/>
      <c r="C149" s="28"/>
      <c r="D149" s="13" t="s">
        <v>1</v>
      </c>
      <c r="E149" s="24">
        <v>0</v>
      </c>
      <c r="F149" s="92">
        <f t="shared" si="58"/>
        <v>0</v>
      </c>
      <c r="G149" s="135">
        <v>0</v>
      </c>
      <c r="H149" s="135">
        <v>0</v>
      </c>
      <c r="I149" s="135">
        <v>0</v>
      </c>
      <c r="J149" s="135">
        <v>0</v>
      </c>
      <c r="K149" s="135">
        <v>0</v>
      </c>
      <c r="L149" s="117"/>
      <c r="M149" s="19"/>
    </row>
    <row r="150" spans="1:13" ht="45" x14ac:dyDescent="0.2">
      <c r="A150" s="140"/>
      <c r="B150" s="90"/>
      <c r="C150" s="28"/>
      <c r="D150" s="13" t="s">
        <v>7</v>
      </c>
      <c r="E150" s="24">
        <v>0</v>
      </c>
      <c r="F150" s="92">
        <f t="shared" si="58"/>
        <v>16242.94</v>
      </c>
      <c r="G150" s="135">
        <v>16242.94</v>
      </c>
      <c r="H150" s="135">
        <v>0</v>
      </c>
      <c r="I150" s="135">
        <v>0</v>
      </c>
      <c r="J150" s="135">
        <v>0</v>
      </c>
      <c r="K150" s="135">
        <v>0</v>
      </c>
      <c r="L150" s="117"/>
      <c r="M150" s="19"/>
    </row>
    <row r="151" spans="1:13" ht="45" x14ac:dyDescent="0.2">
      <c r="A151" s="140"/>
      <c r="B151" s="90"/>
      <c r="C151" s="28"/>
      <c r="D151" s="13" t="s">
        <v>16</v>
      </c>
      <c r="E151" s="24">
        <v>0</v>
      </c>
      <c r="F151" s="92">
        <f t="shared" si="58"/>
        <v>164.08</v>
      </c>
      <c r="G151" s="135">
        <v>164.08</v>
      </c>
      <c r="H151" s="135">
        <v>0</v>
      </c>
      <c r="I151" s="135">
        <v>0</v>
      </c>
      <c r="J151" s="135">
        <v>0</v>
      </c>
      <c r="K151" s="135">
        <v>0</v>
      </c>
      <c r="L151" s="117"/>
      <c r="M151" s="19"/>
    </row>
    <row r="152" spans="1:13" ht="30" x14ac:dyDescent="0.2">
      <c r="A152" s="143"/>
      <c r="B152" s="91"/>
      <c r="C152" s="20"/>
      <c r="D152" s="13" t="s">
        <v>26</v>
      </c>
      <c r="E152" s="24">
        <v>0</v>
      </c>
      <c r="F152" s="92">
        <f t="shared" si="58"/>
        <v>0</v>
      </c>
      <c r="G152" s="135">
        <v>0</v>
      </c>
      <c r="H152" s="135">
        <v>0</v>
      </c>
      <c r="I152" s="135">
        <v>0</v>
      </c>
      <c r="J152" s="135">
        <v>0</v>
      </c>
      <c r="K152" s="135">
        <v>0</v>
      </c>
      <c r="L152" s="117"/>
      <c r="M152" s="19"/>
    </row>
    <row r="153" spans="1:13" ht="15" customHeight="1" x14ac:dyDescent="0.2">
      <c r="A153" s="137" t="s">
        <v>192</v>
      </c>
      <c r="B153" s="86" t="s">
        <v>261</v>
      </c>
      <c r="C153" s="18" t="s">
        <v>131</v>
      </c>
      <c r="D153" s="13" t="s">
        <v>2</v>
      </c>
      <c r="E153" s="24">
        <f>SUM(E154:E157)</f>
        <v>0</v>
      </c>
      <c r="F153" s="92">
        <f>SUM(F154:F157)</f>
        <v>0</v>
      </c>
      <c r="G153" s="92">
        <f t="shared" ref="G153:K153" si="60">SUM(G154:G157)</f>
        <v>0</v>
      </c>
      <c r="H153" s="92">
        <f t="shared" si="60"/>
        <v>0</v>
      </c>
      <c r="I153" s="92">
        <f t="shared" si="60"/>
        <v>0</v>
      </c>
      <c r="J153" s="92">
        <f t="shared" si="60"/>
        <v>0</v>
      </c>
      <c r="K153" s="92">
        <f t="shared" si="60"/>
        <v>0</v>
      </c>
      <c r="L153" s="117"/>
      <c r="M153" s="19"/>
    </row>
    <row r="154" spans="1:13" ht="54" customHeight="1" x14ac:dyDescent="0.2">
      <c r="A154" s="140"/>
      <c r="B154" s="90"/>
      <c r="C154" s="28"/>
      <c r="D154" s="13" t="s">
        <v>1</v>
      </c>
      <c r="E154" s="24">
        <v>0</v>
      </c>
      <c r="F154" s="92">
        <f t="shared" ref="F154" si="61">SUM(G154:K154)</f>
        <v>0</v>
      </c>
      <c r="G154" s="92">
        <v>0</v>
      </c>
      <c r="H154" s="92">
        <v>0</v>
      </c>
      <c r="I154" s="92">
        <v>0</v>
      </c>
      <c r="J154" s="92">
        <v>0</v>
      </c>
      <c r="K154" s="92">
        <v>0</v>
      </c>
      <c r="L154" s="117"/>
      <c r="M154" s="19"/>
    </row>
    <row r="155" spans="1:13" ht="45" customHeight="1" x14ac:dyDescent="0.2">
      <c r="A155" s="140"/>
      <c r="B155" s="90"/>
      <c r="C155" s="28"/>
      <c r="D155" s="13" t="s">
        <v>7</v>
      </c>
      <c r="E155" s="24">
        <v>0</v>
      </c>
      <c r="F155" s="92">
        <v>0</v>
      </c>
      <c r="G155" s="92">
        <v>0</v>
      </c>
      <c r="H155" s="92">
        <v>0</v>
      </c>
      <c r="I155" s="92">
        <v>0</v>
      </c>
      <c r="J155" s="92">
        <v>0</v>
      </c>
      <c r="K155" s="92">
        <v>0</v>
      </c>
      <c r="L155" s="117"/>
      <c r="M155" s="19"/>
    </row>
    <row r="156" spans="1:13" ht="54" customHeight="1" x14ac:dyDescent="0.2">
      <c r="A156" s="140"/>
      <c r="B156" s="90"/>
      <c r="C156" s="28"/>
      <c r="D156" s="13" t="s">
        <v>16</v>
      </c>
      <c r="E156" s="24">
        <v>0</v>
      </c>
      <c r="F156" s="92">
        <v>0</v>
      </c>
      <c r="G156" s="92">
        <v>0</v>
      </c>
      <c r="H156" s="92">
        <v>0</v>
      </c>
      <c r="I156" s="92">
        <v>0</v>
      </c>
      <c r="J156" s="92">
        <v>0</v>
      </c>
      <c r="K156" s="92">
        <v>0</v>
      </c>
      <c r="L156" s="117"/>
      <c r="M156" s="19"/>
    </row>
    <row r="157" spans="1:13" ht="34.5" customHeight="1" x14ac:dyDescent="0.2">
      <c r="A157" s="143"/>
      <c r="B157" s="91"/>
      <c r="C157" s="20"/>
      <c r="D157" s="13" t="s">
        <v>26</v>
      </c>
      <c r="E157" s="24">
        <v>0</v>
      </c>
      <c r="F157" s="92">
        <f t="shared" ref="F157" si="62">SUM(G157:K157)</f>
        <v>0</v>
      </c>
      <c r="G157" s="92">
        <v>0</v>
      </c>
      <c r="H157" s="92">
        <v>0</v>
      </c>
      <c r="I157" s="92">
        <v>0</v>
      </c>
      <c r="J157" s="92">
        <v>0</v>
      </c>
      <c r="K157" s="92">
        <v>0</v>
      </c>
      <c r="L157" s="117"/>
      <c r="M157" s="19"/>
    </row>
    <row r="158" spans="1:13" ht="15" customHeight="1" x14ac:dyDescent="0.2">
      <c r="A158" s="137" t="s">
        <v>250</v>
      </c>
      <c r="B158" s="86" t="s">
        <v>280</v>
      </c>
      <c r="C158" s="18" t="s">
        <v>131</v>
      </c>
      <c r="D158" s="13" t="s">
        <v>2</v>
      </c>
      <c r="E158" s="24">
        <f>SUM(E159:E162)</f>
        <v>0</v>
      </c>
      <c r="F158" s="92">
        <f>SUM(F159:F162)</f>
        <v>25820.760000000002</v>
      </c>
      <c r="G158" s="92">
        <f t="shared" ref="G158:K158" si="63">SUM(G159:G162)</f>
        <v>5820.76</v>
      </c>
      <c r="H158" s="92">
        <f t="shared" si="63"/>
        <v>20000</v>
      </c>
      <c r="I158" s="92">
        <f t="shared" si="63"/>
        <v>0</v>
      </c>
      <c r="J158" s="92">
        <f t="shared" si="63"/>
        <v>0</v>
      </c>
      <c r="K158" s="92">
        <f t="shared" si="63"/>
        <v>0</v>
      </c>
      <c r="L158" s="117"/>
      <c r="M158" s="19"/>
    </row>
    <row r="159" spans="1:13" ht="54" customHeight="1" x14ac:dyDescent="0.2">
      <c r="A159" s="140"/>
      <c r="B159" s="90"/>
      <c r="C159" s="28"/>
      <c r="D159" s="13" t="s">
        <v>1</v>
      </c>
      <c r="E159" s="24">
        <v>0</v>
      </c>
      <c r="F159" s="92">
        <f t="shared" ref="F159:F162" si="64">SUM(G159:K159)</f>
        <v>0</v>
      </c>
      <c r="G159" s="92">
        <v>0</v>
      </c>
      <c r="H159" s="92">
        <v>0</v>
      </c>
      <c r="I159" s="92">
        <v>0</v>
      </c>
      <c r="J159" s="92">
        <v>0</v>
      </c>
      <c r="K159" s="92">
        <v>0</v>
      </c>
      <c r="L159" s="117"/>
      <c r="M159" s="19"/>
    </row>
    <row r="160" spans="1:13" ht="45" customHeight="1" x14ac:dyDescent="0.2">
      <c r="A160" s="140"/>
      <c r="B160" s="90"/>
      <c r="C160" s="28"/>
      <c r="D160" s="13" t="s">
        <v>7</v>
      </c>
      <c r="E160" s="24">
        <v>0</v>
      </c>
      <c r="F160" s="92">
        <f t="shared" si="64"/>
        <v>9702</v>
      </c>
      <c r="G160" s="92">
        <v>3702</v>
      </c>
      <c r="H160" s="92">
        <v>6000</v>
      </c>
      <c r="I160" s="92">
        <v>0</v>
      </c>
      <c r="J160" s="92">
        <v>0</v>
      </c>
      <c r="K160" s="92">
        <v>0</v>
      </c>
      <c r="L160" s="117"/>
      <c r="M160" s="19"/>
    </row>
    <row r="161" spans="1:16" ht="54" customHeight="1" x14ac:dyDescent="0.2">
      <c r="A161" s="140"/>
      <c r="B161" s="90"/>
      <c r="C161" s="28"/>
      <c r="D161" s="13" t="s">
        <v>16</v>
      </c>
      <c r="E161" s="24">
        <v>0</v>
      </c>
      <c r="F161" s="92">
        <f t="shared" si="64"/>
        <v>16118.76</v>
      </c>
      <c r="G161" s="92">
        <v>2118.7600000000002</v>
      </c>
      <c r="H161" s="92">
        <v>14000</v>
      </c>
      <c r="I161" s="92">
        <v>0</v>
      </c>
      <c r="J161" s="92">
        <v>0</v>
      </c>
      <c r="K161" s="92">
        <v>0</v>
      </c>
      <c r="L161" s="117"/>
      <c r="M161" s="19"/>
    </row>
    <row r="162" spans="1:16" ht="34.5" customHeight="1" x14ac:dyDescent="0.2">
      <c r="A162" s="143"/>
      <c r="B162" s="91"/>
      <c r="C162" s="20"/>
      <c r="D162" s="13" t="s">
        <v>26</v>
      </c>
      <c r="E162" s="24">
        <v>0</v>
      </c>
      <c r="F162" s="92">
        <f t="shared" si="64"/>
        <v>0</v>
      </c>
      <c r="G162" s="92">
        <v>0</v>
      </c>
      <c r="H162" s="92">
        <v>0</v>
      </c>
      <c r="I162" s="92">
        <v>0</v>
      </c>
      <c r="J162" s="92">
        <v>0</v>
      </c>
      <c r="K162" s="92">
        <v>0</v>
      </c>
      <c r="L162" s="117"/>
      <c r="M162" s="19"/>
    </row>
    <row r="163" spans="1:16" ht="15" customHeight="1" x14ac:dyDescent="0.2">
      <c r="A163" s="137" t="s">
        <v>278</v>
      </c>
      <c r="B163" s="86" t="s">
        <v>271</v>
      </c>
      <c r="C163" s="18" t="s">
        <v>131</v>
      </c>
      <c r="D163" s="13" t="s">
        <v>2</v>
      </c>
      <c r="E163" s="24">
        <f>SUM(E164:E167)</f>
        <v>0</v>
      </c>
      <c r="F163" s="92">
        <f>SUM(F164:F167)</f>
        <v>0</v>
      </c>
      <c r="G163" s="92">
        <f t="shared" ref="G163:K163" si="65">SUM(G164:G167)</f>
        <v>0</v>
      </c>
      <c r="H163" s="92">
        <f t="shared" si="65"/>
        <v>0</v>
      </c>
      <c r="I163" s="92">
        <f t="shared" si="65"/>
        <v>0</v>
      </c>
      <c r="J163" s="92">
        <f t="shared" si="65"/>
        <v>0</v>
      </c>
      <c r="K163" s="92">
        <f t="shared" si="65"/>
        <v>0</v>
      </c>
      <c r="L163" s="117"/>
      <c r="M163" s="19"/>
    </row>
    <row r="164" spans="1:16" ht="54" customHeight="1" x14ac:dyDescent="0.2">
      <c r="A164" s="140"/>
      <c r="B164" s="90"/>
      <c r="C164" s="28"/>
      <c r="D164" s="13" t="s">
        <v>1</v>
      </c>
      <c r="E164" s="24">
        <v>0</v>
      </c>
      <c r="F164" s="92">
        <f t="shared" ref="F164" si="66">SUM(G164:K164)</f>
        <v>0</v>
      </c>
      <c r="G164" s="92">
        <v>0</v>
      </c>
      <c r="H164" s="92">
        <v>0</v>
      </c>
      <c r="I164" s="92">
        <v>0</v>
      </c>
      <c r="J164" s="92">
        <v>0</v>
      </c>
      <c r="K164" s="92">
        <v>0</v>
      </c>
      <c r="L164" s="117"/>
      <c r="M164" s="19"/>
    </row>
    <row r="165" spans="1:16" ht="45" customHeight="1" x14ac:dyDescent="0.2">
      <c r="A165" s="140"/>
      <c r="B165" s="90"/>
      <c r="C165" s="28"/>
      <c r="D165" s="13" t="s">
        <v>7</v>
      </c>
      <c r="E165" s="24">
        <v>0</v>
      </c>
      <c r="F165" s="92">
        <v>0</v>
      </c>
      <c r="G165" s="92">
        <v>0</v>
      </c>
      <c r="H165" s="92">
        <v>0</v>
      </c>
      <c r="I165" s="92">
        <v>0</v>
      </c>
      <c r="J165" s="92">
        <v>0</v>
      </c>
      <c r="K165" s="92">
        <v>0</v>
      </c>
      <c r="L165" s="117"/>
      <c r="M165" s="19"/>
    </row>
    <row r="166" spans="1:16" ht="54" customHeight="1" x14ac:dyDescent="0.2">
      <c r="A166" s="140"/>
      <c r="B166" s="90"/>
      <c r="C166" s="28"/>
      <c r="D166" s="13" t="s">
        <v>16</v>
      </c>
      <c r="E166" s="24">
        <v>0</v>
      </c>
      <c r="F166" s="92">
        <v>0</v>
      </c>
      <c r="G166" s="92">
        <v>0</v>
      </c>
      <c r="H166" s="92">
        <v>0</v>
      </c>
      <c r="I166" s="92">
        <v>0</v>
      </c>
      <c r="J166" s="92">
        <v>0</v>
      </c>
      <c r="K166" s="92">
        <v>0</v>
      </c>
      <c r="L166" s="117"/>
      <c r="M166" s="19"/>
    </row>
    <row r="167" spans="1:16" ht="34.5" customHeight="1" x14ac:dyDescent="0.2">
      <c r="A167" s="143"/>
      <c r="B167" s="91"/>
      <c r="C167" s="20"/>
      <c r="D167" s="13" t="s">
        <v>26</v>
      </c>
      <c r="E167" s="24">
        <v>0</v>
      </c>
      <c r="F167" s="92">
        <f t="shared" ref="F167" si="67">SUM(G167:K167)</f>
        <v>0</v>
      </c>
      <c r="G167" s="92">
        <v>0</v>
      </c>
      <c r="H167" s="92">
        <v>0</v>
      </c>
      <c r="I167" s="92">
        <v>0</v>
      </c>
      <c r="J167" s="92">
        <v>0</v>
      </c>
      <c r="K167" s="92">
        <v>0</v>
      </c>
      <c r="L167" s="117"/>
      <c r="M167" s="19"/>
    </row>
    <row r="168" spans="1:16" ht="15" customHeight="1" x14ac:dyDescent="0.2">
      <c r="A168" s="146"/>
      <c r="B168" s="147" t="s">
        <v>139</v>
      </c>
      <c r="C168" s="148"/>
      <c r="D168" s="83" t="s">
        <v>2</v>
      </c>
      <c r="E168" s="127">
        <v>0</v>
      </c>
      <c r="F168" s="127">
        <f>F13+F98</f>
        <v>566363.03600000008</v>
      </c>
      <c r="G168" s="127">
        <f>SUM(G169:G172)</f>
        <v>220759.53600000002</v>
      </c>
      <c r="H168" s="127">
        <f t="shared" ref="H168:K168" si="68">SUM(H169:H172)</f>
        <v>172197.81</v>
      </c>
      <c r="I168" s="127">
        <f t="shared" si="68"/>
        <v>62789.070000000007</v>
      </c>
      <c r="J168" s="127">
        <f t="shared" si="68"/>
        <v>110616.62</v>
      </c>
      <c r="K168" s="127">
        <f t="shared" si="68"/>
        <v>0</v>
      </c>
      <c r="L168" s="149"/>
      <c r="M168" s="150"/>
    </row>
    <row r="169" spans="1:16" ht="45" x14ac:dyDescent="0.2">
      <c r="A169" s="151"/>
      <c r="B169" s="152"/>
      <c r="C169" s="153"/>
      <c r="D169" s="83" t="s">
        <v>1</v>
      </c>
      <c r="E169" s="127">
        <v>0</v>
      </c>
      <c r="F169" s="127">
        <f>F14+F99</f>
        <v>107061.63</v>
      </c>
      <c r="G169" s="127">
        <f t="shared" ref="G169:K172" si="69">G14+G99</f>
        <v>60558.01</v>
      </c>
      <c r="H169" s="127">
        <f t="shared" si="69"/>
        <v>0</v>
      </c>
      <c r="I169" s="127">
        <f t="shared" si="69"/>
        <v>0</v>
      </c>
      <c r="J169" s="127">
        <f t="shared" si="69"/>
        <v>46503.62</v>
      </c>
      <c r="K169" s="127">
        <f t="shared" si="69"/>
        <v>0</v>
      </c>
      <c r="L169" s="154"/>
      <c r="M169" s="155"/>
      <c r="P169" s="136"/>
    </row>
    <row r="170" spans="1:16" ht="60" x14ac:dyDescent="0.2">
      <c r="A170" s="151"/>
      <c r="B170" s="152"/>
      <c r="C170" s="153"/>
      <c r="D170" s="83" t="s">
        <v>7</v>
      </c>
      <c r="E170" s="127">
        <v>0</v>
      </c>
      <c r="F170" s="127">
        <f>F15+F100</f>
        <v>253147.54</v>
      </c>
      <c r="G170" s="127">
        <f t="shared" si="69"/>
        <v>84701.66</v>
      </c>
      <c r="H170" s="127">
        <f t="shared" si="69"/>
        <v>104936.25</v>
      </c>
      <c r="I170" s="127">
        <f t="shared" si="69"/>
        <v>41679.300000000003</v>
      </c>
      <c r="J170" s="127">
        <f t="shared" si="69"/>
        <v>21830.329999999998</v>
      </c>
      <c r="K170" s="127">
        <f t="shared" si="69"/>
        <v>0</v>
      </c>
      <c r="L170" s="156"/>
      <c r="M170" s="157"/>
      <c r="N170" s="136"/>
      <c r="P170" s="101"/>
    </row>
    <row r="171" spans="1:16" ht="60" x14ac:dyDescent="0.2">
      <c r="A171" s="151"/>
      <c r="B171" s="152"/>
      <c r="C171" s="153"/>
      <c r="D171" s="83" t="s">
        <v>16</v>
      </c>
      <c r="E171" s="127">
        <v>0</v>
      </c>
      <c r="F171" s="127">
        <f>F16+F101</f>
        <v>206153.86600000001</v>
      </c>
      <c r="G171" s="127">
        <f t="shared" si="69"/>
        <v>75499.865999999995</v>
      </c>
      <c r="H171" s="127">
        <f t="shared" si="69"/>
        <v>67261.56</v>
      </c>
      <c r="I171" s="127">
        <f t="shared" si="69"/>
        <v>21109.77</v>
      </c>
      <c r="J171" s="127">
        <f t="shared" si="69"/>
        <v>42282.67</v>
      </c>
      <c r="K171" s="127">
        <f t="shared" si="69"/>
        <v>0</v>
      </c>
      <c r="L171" s="158"/>
      <c r="M171" s="126"/>
    </row>
    <row r="172" spans="1:16" ht="15" x14ac:dyDescent="0.2">
      <c r="A172" s="159"/>
      <c r="B172" s="160"/>
      <c r="C172" s="161"/>
      <c r="D172" s="83" t="s">
        <v>30</v>
      </c>
      <c r="E172" s="127">
        <v>0</v>
      </c>
      <c r="F172" s="127">
        <f>F17+F102</f>
        <v>0</v>
      </c>
      <c r="G172" s="127">
        <f t="shared" si="69"/>
        <v>0</v>
      </c>
      <c r="H172" s="127">
        <f t="shared" si="69"/>
        <v>0</v>
      </c>
      <c r="I172" s="127">
        <f t="shared" si="69"/>
        <v>0</v>
      </c>
      <c r="J172" s="127">
        <f t="shared" si="69"/>
        <v>0</v>
      </c>
      <c r="K172" s="127">
        <f t="shared" si="69"/>
        <v>0</v>
      </c>
      <c r="L172" s="158"/>
      <c r="M172" s="126"/>
    </row>
    <row r="173" spans="1:16" ht="15" customHeight="1" x14ac:dyDescent="0.2">
      <c r="A173" s="78" t="s">
        <v>138</v>
      </c>
      <c r="B173" s="79"/>
      <c r="C173" s="79"/>
      <c r="D173" s="79"/>
      <c r="E173" s="79"/>
      <c r="F173" s="79"/>
      <c r="G173" s="79"/>
      <c r="H173" s="79"/>
      <c r="I173" s="79"/>
      <c r="J173" s="79"/>
      <c r="K173" s="79"/>
      <c r="L173" s="79"/>
      <c r="M173" s="80"/>
    </row>
    <row r="174" spans="1:16" ht="15" customHeight="1" x14ac:dyDescent="0.2">
      <c r="A174" s="124" t="s">
        <v>6</v>
      </c>
      <c r="B174" s="125" t="s">
        <v>231</v>
      </c>
      <c r="C174" s="126" t="s">
        <v>131</v>
      </c>
      <c r="D174" s="83" t="s">
        <v>2</v>
      </c>
      <c r="E174" s="127">
        <v>0</v>
      </c>
      <c r="F174" s="128">
        <f>SUM(G174:K174)</f>
        <v>1833832.7500000002</v>
      </c>
      <c r="G174" s="127">
        <f t="shared" ref="G174:K174" si="70">SUM(G175:G178)</f>
        <v>481469.85000000003</v>
      </c>
      <c r="H174" s="127">
        <f t="shared" si="70"/>
        <v>461530.30000000005</v>
      </c>
      <c r="I174" s="127">
        <f t="shared" si="70"/>
        <v>445416.30000000005</v>
      </c>
      <c r="J174" s="127">
        <f t="shared" si="70"/>
        <v>445416.30000000005</v>
      </c>
      <c r="K174" s="127">
        <f t="shared" si="70"/>
        <v>0</v>
      </c>
      <c r="L174" s="117" t="s">
        <v>33</v>
      </c>
      <c r="M174" s="129" t="s">
        <v>162</v>
      </c>
    </row>
    <row r="175" spans="1:16" ht="45" x14ac:dyDescent="0.2">
      <c r="A175" s="124"/>
      <c r="B175" s="125"/>
      <c r="C175" s="126"/>
      <c r="D175" s="83" t="s">
        <v>1</v>
      </c>
      <c r="E175" s="127">
        <v>0</v>
      </c>
      <c r="F175" s="127">
        <f>F185+F190+F215</f>
        <v>0</v>
      </c>
      <c r="G175" s="127">
        <f>G180+G185+G190+G195+G200+G205+G210+G215+G220+G225+G230+G235+G240+G245+G250+G255+G260+G265</f>
        <v>0</v>
      </c>
      <c r="H175" s="127">
        <f>H180+H185+H190+H195+H200+H205+H210+H215+H220+H225+H230+H235+H240+H245+H250+H255+H260+H265</f>
        <v>0</v>
      </c>
      <c r="I175" s="127">
        <f>I180+I185+I190+I195+I200+I205+I210+I215+I220+I225+I230+I235+I240+I245+I250+I255+I260+I265</f>
        <v>0</v>
      </c>
      <c r="J175" s="127">
        <f>J180+J185+J190+J195+J200+J205+J210+J215+J220+J225+J230+J235+J240+J245+J250+J255+J260+J265</f>
        <v>0</v>
      </c>
      <c r="K175" s="127">
        <f>K180+K185+K190+K195+K200+K205+K210+K215+K220+K225+K230+K235+K240+K245+K250+K255+K260+K265</f>
        <v>0</v>
      </c>
      <c r="L175" s="117"/>
      <c r="M175" s="130"/>
    </row>
    <row r="176" spans="1:16" ht="48" customHeight="1" x14ac:dyDescent="0.2">
      <c r="A176" s="124"/>
      <c r="B176" s="125"/>
      <c r="C176" s="126"/>
      <c r="D176" s="83" t="s">
        <v>7</v>
      </c>
      <c r="E176" s="127">
        <v>0</v>
      </c>
      <c r="F176" s="127">
        <f>G176+H176+I176+J176+K176</f>
        <v>0</v>
      </c>
      <c r="G176" s="127">
        <f t="shared" ref="G176:K178" si="71">G181+G186+G191+G196+G201+G206+G211+G216+G221+G226+G231+G236+G241+G246+G251+G256+G261+G266</f>
        <v>0</v>
      </c>
      <c r="H176" s="127">
        <f t="shared" si="71"/>
        <v>0</v>
      </c>
      <c r="I176" s="127">
        <f t="shared" si="71"/>
        <v>0</v>
      </c>
      <c r="J176" s="127">
        <f t="shared" si="71"/>
        <v>0</v>
      </c>
      <c r="K176" s="127">
        <f t="shared" si="71"/>
        <v>0</v>
      </c>
      <c r="L176" s="117"/>
      <c r="M176" s="130"/>
    </row>
    <row r="177" spans="1:17" ht="50.25" customHeight="1" x14ac:dyDescent="0.2">
      <c r="A177" s="124"/>
      <c r="B177" s="125"/>
      <c r="C177" s="126"/>
      <c r="D177" s="83" t="s">
        <v>16</v>
      </c>
      <c r="E177" s="127">
        <v>0</v>
      </c>
      <c r="F177" s="127">
        <f>G177+H177+I177+J177+K177</f>
        <v>1833832.7500000002</v>
      </c>
      <c r="G177" s="127">
        <f t="shared" si="71"/>
        <v>481469.85000000003</v>
      </c>
      <c r="H177" s="127">
        <f t="shared" si="71"/>
        <v>461530.30000000005</v>
      </c>
      <c r="I177" s="127">
        <f t="shared" si="71"/>
        <v>445416.30000000005</v>
      </c>
      <c r="J177" s="127">
        <f t="shared" si="71"/>
        <v>445416.30000000005</v>
      </c>
      <c r="K177" s="127">
        <f t="shared" si="71"/>
        <v>0</v>
      </c>
      <c r="L177" s="117"/>
      <c r="M177" s="130"/>
      <c r="Q177" s="136"/>
    </row>
    <row r="178" spans="1:17" ht="22.5" customHeight="1" x14ac:dyDescent="0.2">
      <c r="A178" s="124"/>
      <c r="B178" s="125"/>
      <c r="C178" s="126"/>
      <c r="D178" s="83" t="s">
        <v>30</v>
      </c>
      <c r="E178" s="127">
        <v>0</v>
      </c>
      <c r="F178" s="127">
        <f>F188+F193+F218</f>
        <v>0</v>
      </c>
      <c r="G178" s="127">
        <f t="shared" si="71"/>
        <v>0</v>
      </c>
      <c r="H178" s="127">
        <f t="shared" si="71"/>
        <v>0</v>
      </c>
      <c r="I178" s="127">
        <f t="shared" si="71"/>
        <v>0</v>
      </c>
      <c r="J178" s="127">
        <f t="shared" si="71"/>
        <v>0</v>
      </c>
      <c r="K178" s="127">
        <f t="shared" si="71"/>
        <v>0</v>
      </c>
      <c r="L178" s="117"/>
      <c r="M178" s="131"/>
    </row>
    <row r="179" spans="1:17" ht="15" x14ac:dyDescent="0.2">
      <c r="A179" s="97" t="s">
        <v>173</v>
      </c>
      <c r="B179" s="86" t="s">
        <v>232</v>
      </c>
      <c r="C179" s="18"/>
      <c r="D179" s="13" t="s">
        <v>2</v>
      </c>
      <c r="E179" s="24">
        <f>SUM(E180:E183)</f>
        <v>288857.96999999997</v>
      </c>
      <c r="F179" s="24">
        <f t="shared" ref="F179:F183" si="72">SUM(G179:K179)</f>
        <v>971584.70000000007</v>
      </c>
      <c r="G179" s="24">
        <f t="shared" ref="G179:K179" si="73">SUM(G180:G183)</f>
        <v>241801</v>
      </c>
      <c r="H179" s="24">
        <f t="shared" si="73"/>
        <v>248721.9</v>
      </c>
      <c r="I179" s="24">
        <f t="shared" si="73"/>
        <v>240530.9</v>
      </c>
      <c r="J179" s="24">
        <f t="shared" si="73"/>
        <v>240530.9</v>
      </c>
      <c r="K179" s="24">
        <f t="shared" si="73"/>
        <v>0</v>
      </c>
      <c r="L179" s="132"/>
      <c r="M179" s="18"/>
    </row>
    <row r="180" spans="1:17" ht="45" x14ac:dyDescent="0.2">
      <c r="A180" s="98"/>
      <c r="B180" s="90"/>
      <c r="C180" s="28"/>
      <c r="D180" s="13" t="s">
        <v>1</v>
      </c>
      <c r="E180" s="24">
        <v>0</v>
      </c>
      <c r="F180" s="24">
        <f t="shared" si="72"/>
        <v>0</v>
      </c>
      <c r="G180" s="93">
        <v>0</v>
      </c>
      <c r="H180" s="93">
        <v>0</v>
      </c>
      <c r="I180" s="93">
        <v>0</v>
      </c>
      <c r="J180" s="93">
        <v>0</v>
      </c>
      <c r="K180" s="93">
        <v>0</v>
      </c>
      <c r="L180" s="133"/>
      <c r="M180" s="28"/>
    </row>
    <row r="181" spans="1:17" ht="45" x14ac:dyDescent="0.2">
      <c r="A181" s="98"/>
      <c r="B181" s="90"/>
      <c r="C181" s="28"/>
      <c r="D181" s="13" t="s">
        <v>7</v>
      </c>
      <c r="E181" s="24">
        <v>0</v>
      </c>
      <c r="F181" s="24">
        <f t="shared" si="72"/>
        <v>0</v>
      </c>
      <c r="G181" s="93">
        <v>0</v>
      </c>
      <c r="H181" s="93">
        <v>0</v>
      </c>
      <c r="I181" s="93">
        <v>0</v>
      </c>
      <c r="J181" s="93">
        <v>0</v>
      </c>
      <c r="K181" s="93">
        <v>0</v>
      </c>
      <c r="L181" s="133"/>
      <c r="M181" s="28"/>
    </row>
    <row r="182" spans="1:17" ht="45" x14ac:dyDescent="0.2">
      <c r="A182" s="98"/>
      <c r="B182" s="90"/>
      <c r="C182" s="28"/>
      <c r="D182" s="13" t="s">
        <v>16</v>
      </c>
      <c r="E182" s="24">
        <v>288857.96999999997</v>
      </c>
      <c r="F182" s="24">
        <f t="shared" si="72"/>
        <v>971584.70000000007</v>
      </c>
      <c r="G182" s="93">
        <v>241801</v>
      </c>
      <c r="H182" s="93">
        <v>248721.9</v>
      </c>
      <c r="I182" s="93">
        <v>240530.9</v>
      </c>
      <c r="J182" s="93">
        <v>240530.9</v>
      </c>
      <c r="K182" s="93">
        <v>0</v>
      </c>
      <c r="L182" s="133"/>
      <c r="M182" s="28"/>
      <c r="N182" s="101"/>
      <c r="O182" s="136"/>
      <c r="P182" s="136"/>
    </row>
    <row r="183" spans="1:17" ht="30" x14ac:dyDescent="0.2">
      <c r="A183" s="99"/>
      <c r="B183" s="91"/>
      <c r="C183" s="20"/>
      <c r="D183" s="13" t="s">
        <v>26</v>
      </c>
      <c r="E183" s="24">
        <v>0</v>
      </c>
      <c r="F183" s="24">
        <f t="shared" si="72"/>
        <v>0</v>
      </c>
      <c r="G183" s="93">
        <v>0</v>
      </c>
      <c r="H183" s="93">
        <v>0</v>
      </c>
      <c r="I183" s="93">
        <v>0</v>
      </c>
      <c r="J183" s="93">
        <v>0</v>
      </c>
      <c r="K183" s="93">
        <v>0</v>
      </c>
      <c r="L183" s="134"/>
      <c r="M183" s="20"/>
      <c r="P183" s="136"/>
    </row>
    <row r="184" spans="1:17" ht="15" x14ac:dyDescent="0.2">
      <c r="A184" s="97" t="s">
        <v>24</v>
      </c>
      <c r="B184" s="86" t="s">
        <v>233</v>
      </c>
      <c r="C184" s="18"/>
      <c r="D184" s="13" t="s">
        <v>2</v>
      </c>
      <c r="E184" s="24">
        <f>SUM(E185:E188)</f>
        <v>173000</v>
      </c>
      <c r="F184" s="92">
        <f t="shared" ref="F184:F213" si="74">SUM(G184:K184)</f>
        <v>707315.5</v>
      </c>
      <c r="G184" s="24">
        <f t="shared" ref="G184:K184" si="75">SUM(G185:G188)</f>
        <v>171015.5</v>
      </c>
      <c r="H184" s="24">
        <f t="shared" si="75"/>
        <v>181100</v>
      </c>
      <c r="I184" s="24">
        <f t="shared" si="75"/>
        <v>177600</v>
      </c>
      <c r="J184" s="92">
        <f t="shared" si="75"/>
        <v>177600</v>
      </c>
      <c r="K184" s="92">
        <f t="shared" si="75"/>
        <v>0</v>
      </c>
      <c r="L184" s="132"/>
      <c r="M184" s="18"/>
      <c r="Q184" s="136"/>
    </row>
    <row r="185" spans="1:17" ht="45" x14ac:dyDescent="0.2">
      <c r="A185" s="98"/>
      <c r="B185" s="90"/>
      <c r="C185" s="28"/>
      <c r="D185" s="13" t="s">
        <v>1</v>
      </c>
      <c r="E185" s="24">
        <v>0</v>
      </c>
      <c r="F185" s="92">
        <f t="shared" si="74"/>
        <v>0</v>
      </c>
      <c r="G185" s="93">
        <v>0</v>
      </c>
      <c r="H185" s="93">
        <v>0</v>
      </c>
      <c r="I185" s="93">
        <v>0</v>
      </c>
      <c r="J185" s="135">
        <v>0</v>
      </c>
      <c r="K185" s="135">
        <v>0</v>
      </c>
      <c r="L185" s="133"/>
      <c r="M185" s="28"/>
      <c r="P185" s="101"/>
    </row>
    <row r="186" spans="1:17" ht="45" x14ac:dyDescent="0.2">
      <c r="A186" s="98"/>
      <c r="B186" s="90"/>
      <c r="C186" s="28"/>
      <c r="D186" s="13" t="s">
        <v>7</v>
      </c>
      <c r="E186" s="24">
        <v>0</v>
      </c>
      <c r="F186" s="92">
        <f t="shared" si="74"/>
        <v>0</v>
      </c>
      <c r="G186" s="93">
        <v>0</v>
      </c>
      <c r="H186" s="93">
        <v>0</v>
      </c>
      <c r="I186" s="93">
        <v>0</v>
      </c>
      <c r="J186" s="135">
        <v>0</v>
      </c>
      <c r="K186" s="135">
        <v>0</v>
      </c>
      <c r="L186" s="133"/>
      <c r="M186" s="28"/>
      <c r="N186" s="136"/>
    </row>
    <row r="187" spans="1:17" ht="45" x14ac:dyDescent="0.2">
      <c r="A187" s="98"/>
      <c r="B187" s="90"/>
      <c r="C187" s="28"/>
      <c r="D187" s="13" t="s">
        <v>16</v>
      </c>
      <c r="E187" s="24">
        <v>173000</v>
      </c>
      <c r="F187" s="92">
        <f t="shared" si="74"/>
        <v>707315.5</v>
      </c>
      <c r="G187" s="93">
        <v>171015.5</v>
      </c>
      <c r="H187" s="93">
        <v>181100</v>
      </c>
      <c r="I187" s="93">
        <v>177600</v>
      </c>
      <c r="J187" s="93">
        <v>177600</v>
      </c>
      <c r="K187" s="135">
        <v>0</v>
      </c>
      <c r="L187" s="133"/>
      <c r="M187" s="28"/>
      <c r="N187" s="101"/>
      <c r="O187" s="101"/>
    </row>
    <row r="188" spans="1:17" ht="30" x14ac:dyDescent="0.2">
      <c r="A188" s="99"/>
      <c r="B188" s="91"/>
      <c r="C188" s="20"/>
      <c r="D188" s="13" t="s">
        <v>26</v>
      </c>
      <c r="E188" s="24">
        <v>0</v>
      </c>
      <c r="F188" s="92">
        <f t="shared" si="74"/>
        <v>0</v>
      </c>
      <c r="G188" s="135">
        <v>0</v>
      </c>
      <c r="H188" s="135">
        <v>0</v>
      </c>
      <c r="I188" s="135">
        <v>0</v>
      </c>
      <c r="J188" s="135">
        <v>0</v>
      </c>
      <c r="K188" s="135">
        <v>0</v>
      </c>
      <c r="L188" s="134"/>
      <c r="M188" s="20"/>
    </row>
    <row r="189" spans="1:17" ht="15" customHeight="1" x14ac:dyDescent="0.2">
      <c r="A189" s="97" t="s">
        <v>172</v>
      </c>
      <c r="B189" s="86" t="s">
        <v>234</v>
      </c>
      <c r="C189" s="18" t="s">
        <v>131</v>
      </c>
      <c r="D189" s="13" t="s">
        <v>2</v>
      </c>
      <c r="E189" s="24">
        <f>SUM(E190:E193)</f>
        <v>0</v>
      </c>
      <c r="F189" s="92">
        <f t="shared" si="74"/>
        <v>63000</v>
      </c>
      <c r="G189" s="92">
        <f>SUM(G190:G193)</f>
        <v>15000</v>
      </c>
      <c r="H189" s="92">
        <f>SUM(H190:H193)</f>
        <v>16000</v>
      </c>
      <c r="I189" s="92">
        <f>SUM(I190:I193)</f>
        <v>16000</v>
      </c>
      <c r="J189" s="92">
        <f>SUM(J190:J193)</f>
        <v>16000</v>
      </c>
      <c r="K189" s="92">
        <f>SUM(K190:K193)</f>
        <v>0</v>
      </c>
      <c r="L189" s="117"/>
      <c r="M189" s="19"/>
    </row>
    <row r="190" spans="1:17" ht="54" customHeight="1" x14ac:dyDescent="0.2">
      <c r="A190" s="98"/>
      <c r="B190" s="90"/>
      <c r="C190" s="28"/>
      <c r="D190" s="13" t="s">
        <v>1</v>
      </c>
      <c r="E190" s="24">
        <v>0</v>
      </c>
      <c r="F190" s="92">
        <f t="shared" si="74"/>
        <v>0</v>
      </c>
      <c r="G190" s="135">
        <v>0</v>
      </c>
      <c r="H190" s="135">
        <v>0</v>
      </c>
      <c r="I190" s="135">
        <v>0</v>
      </c>
      <c r="J190" s="135">
        <v>0</v>
      </c>
      <c r="K190" s="135">
        <v>0</v>
      </c>
      <c r="L190" s="117"/>
      <c r="M190" s="19"/>
    </row>
    <row r="191" spans="1:17" ht="36.75" customHeight="1" x14ac:dyDescent="0.2">
      <c r="A191" s="98"/>
      <c r="B191" s="90"/>
      <c r="C191" s="28"/>
      <c r="D191" s="13" t="s">
        <v>7</v>
      </c>
      <c r="E191" s="24">
        <v>0</v>
      </c>
      <c r="F191" s="92">
        <f t="shared" si="74"/>
        <v>0</v>
      </c>
      <c r="G191" s="135">
        <v>0</v>
      </c>
      <c r="H191" s="135">
        <v>0</v>
      </c>
      <c r="I191" s="135">
        <v>0</v>
      </c>
      <c r="J191" s="135">
        <v>0</v>
      </c>
      <c r="K191" s="135">
        <v>0</v>
      </c>
      <c r="L191" s="117"/>
      <c r="M191" s="19"/>
    </row>
    <row r="192" spans="1:17" ht="47.25" customHeight="1" x14ac:dyDescent="0.2">
      <c r="A192" s="98"/>
      <c r="B192" s="90"/>
      <c r="C192" s="28"/>
      <c r="D192" s="13" t="s">
        <v>16</v>
      </c>
      <c r="E192" s="24">
        <v>0</v>
      </c>
      <c r="F192" s="92">
        <f t="shared" si="74"/>
        <v>63000</v>
      </c>
      <c r="G192" s="135">
        <v>15000</v>
      </c>
      <c r="H192" s="135">
        <v>16000</v>
      </c>
      <c r="I192" s="135">
        <v>16000</v>
      </c>
      <c r="J192" s="135">
        <v>16000</v>
      </c>
      <c r="K192" s="135">
        <v>0</v>
      </c>
      <c r="L192" s="117"/>
      <c r="M192" s="19"/>
    </row>
    <row r="193" spans="1:13" ht="34.5" customHeight="1" x14ac:dyDescent="0.2">
      <c r="A193" s="99"/>
      <c r="B193" s="91"/>
      <c r="C193" s="20"/>
      <c r="D193" s="13" t="s">
        <v>26</v>
      </c>
      <c r="E193" s="24">
        <v>0</v>
      </c>
      <c r="F193" s="92">
        <f t="shared" si="74"/>
        <v>0</v>
      </c>
      <c r="G193" s="135">
        <v>0</v>
      </c>
      <c r="H193" s="135">
        <v>0</v>
      </c>
      <c r="I193" s="135">
        <v>0</v>
      </c>
      <c r="J193" s="135">
        <v>0</v>
      </c>
      <c r="K193" s="135">
        <v>0</v>
      </c>
      <c r="L193" s="117"/>
      <c r="M193" s="19"/>
    </row>
    <row r="194" spans="1:13" ht="15" customHeight="1" x14ac:dyDescent="0.2">
      <c r="A194" s="97" t="s">
        <v>174</v>
      </c>
      <c r="B194" s="86" t="s">
        <v>302</v>
      </c>
      <c r="C194" s="18" t="s">
        <v>304</v>
      </c>
      <c r="D194" s="13" t="s">
        <v>2</v>
      </c>
      <c r="E194" s="24">
        <f>SUM(E195:E198)</f>
        <v>0</v>
      </c>
      <c r="F194" s="92">
        <f t="shared" ref="F194:F198" si="76">SUM(G194:K194)</f>
        <v>0</v>
      </c>
      <c r="G194" s="92">
        <f>SUM(G195:G198)</f>
        <v>0</v>
      </c>
      <c r="H194" s="92">
        <f>SUM(H195:H198)</f>
        <v>0</v>
      </c>
      <c r="I194" s="92">
        <f>SUM(I195:I198)</f>
        <v>0</v>
      </c>
      <c r="J194" s="92">
        <f>SUM(J195:J198)</f>
        <v>0</v>
      </c>
      <c r="K194" s="92">
        <f>SUM(K195:K198)</f>
        <v>0</v>
      </c>
      <c r="L194" s="117"/>
      <c r="M194" s="19"/>
    </row>
    <row r="195" spans="1:13" ht="54" customHeight="1" x14ac:dyDescent="0.2">
      <c r="A195" s="98"/>
      <c r="B195" s="90"/>
      <c r="C195" s="28"/>
      <c r="D195" s="13" t="s">
        <v>1</v>
      </c>
      <c r="E195" s="24">
        <v>0</v>
      </c>
      <c r="F195" s="92">
        <f t="shared" si="76"/>
        <v>0</v>
      </c>
      <c r="G195" s="135">
        <v>0</v>
      </c>
      <c r="H195" s="135">
        <v>0</v>
      </c>
      <c r="I195" s="135">
        <v>0</v>
      </c>
      <c r="J195" s="135">
        <v>0</v>
      </c>
      <c r="K195" s="135">
        <v>0</v>
      </c>
      <c r="L195" s="117"/>
      <c r="M195" s="19"/>
    </row>
    <row r="196" spans="1:13" ht="36.75" customHeight="1" x14ac:dyDescent="0.2">
      <c r="A196" s="98"/>
      <c r="B196" s="90"/>
      <c r="C196" s="28"/>
      <c r="D196" s="13" t="s">
        <v>7</v>
      </c>
      <c r="E196" s="24">
        <v>0</v>
      </c>
      <c r="F196" s="92">
        <f t="shared" si="76"/>
        <v>0</v>
      </c>
      <c r="G196" s="135">
        <v>0</v>
      </c>
      <c r="H196" s="135">
        <v>0</v>
      </c>
      <c r="I196" s="135">
        <v>0</v>
      </c>
      <c r="J196" s="135">
        <v>0</v>
      </c>
      <c r="K196" s="135">
        <v>0</v>
      </c>
      <c r="L196" s="117"/>
      <c r="M196" s="19"/>
    </row>
    <row r="197" spans="1:13" ht="47.25" customHeight="1" x14ac:dyDescent="0.2">
      <c r="A197" s="98"/>
      <c r="B197" s="90"/>
      <c r="C197" s="28"/>
      <c r="D197" s="13" t="s">
        <v>16</v>
      </c>
      <c r="E197" s="24">
        <v>0</v>
      </c>
      <c r="F197" s="92">
        <f t="shared" si="76"/>
        <v>0</v>
      </c>
      <c r="G197" s="135">
        <v>0</v>
      </c>
      <c r="H197" s="135">
        <v>0</v>
      </c>
      <c r="I197" s="135">
        <v>0</v>
      </c>
      <c r="J197" s="135">
        <v>0</v>
      </c>
      <c r="K197" s="135">
        <v>0</v>
      </c>
      <c r="L197" s="117"/>
      <c r="M197" s="19"/>
    </row>
    <row r="198" spans="1:13" ht="34.5" customHeight="1" x14ac:dyDescent="0.2">
      <c r="A198" s="99"/>
      <c r="B198" s="91"/>
      <c r="C198" s="20"/>
      <c r="D198" s="13" t="s">
        <v>26</v>
      </c>
      <c r="E198" s="24">
        <v>0</v>
      </c>
      <c r="F198" s="92">
        <f t="shared" si="76"/>
        <v>0</v>
      </c>
      <c r="G198" s="135">
        <v>0</v>
      </c>
      <c r="H198" s="135">
        <v>0</v>
      </c>
      <c r="I198" s="135">
        <v>0</v>
      </c>
      <c r="J198" s="135">
        <v>0</v>
      </c>
      <c r="K198" s="135">
        <v>0</v>
      </c>
      <c r="L198" s="117"/>
      <c r="M198" s="19"/>
    </row>
    <row r="199" spans="1:13" ht="15" customHeight="1" x14ac:dyDescent="0.2">
      <c r="A199" s="97" t="s">
        <v>184</v>
      </c>
      <c r="B199" s="86" t="s">
        <v>303</v>
      </c>
      <c r="C199" s="18" t="s">
        <v>304</v>
      </c>
      <c r="D199" s="13" t="s">
        <v>2</v>
      </c>
      <c r="E199" s="24">
        <f>SUM(E200:E203)</f>
        <v>0</v>
      </c>
      <c r="F199" s="92">
        <f t="shared" ref="F199:F203" si="77">SUM(G199:K199)</f>
        <v>0</v>
      </c>
      <c r="G199" s="92">
        <f>SUM(G200:G203)</f>
        <v>0</v>
      </c>
      <c r="H199" s="92">
        <f>SUM(H200:H203)</f>
        <v>0</v>
      </c>
      <c r="I199" s="92">
        <f>SUM(I200:I203)</f>
        <v>0</v>
      </c>
      <c r="J199" s="92">
        <f>SUM(J200:J203)</f>
        <v>0</v>
      </c>
      <c r="K199" s="92">
        <f>SUM(K200:K203)</f>
        <v>0</v>
      </c>
      <c r="L199" s="117"/>
      <c r="M199" s="19"/>
    </row>
    <row r="200" spans="1:13" ht="54" customHeight="1" x14ac:dyDescent="0.2">
      <c r="A200" s="98"/>
      <c r="B200" s="90"/>
      <c r="C200" s="28"/>
      <c r="D200" s="13" t="s">
        <v>1</v>
      </c>
      <c r="E200" s="24">
        <v>0</v>
      </c>
      <c r="F200" s="92">
        <f t="shared" si="77"/>
        <v>0</v>
      </c>
      <c r="G200" s="135">
        <v>0</v>
      </c>
      <c r="H200" s="135">
        <v>0</v>
      </c>
      <c r="I200" s="135">
        <v>0</v>
      </c>
      <c r="J200" s="135">
        <v>0</v>
      </c>
      <c r="K200" s="135">
        <v>0</v>
      </c>
      <c r="L200" s="117"/>
      <c r="M200" s="19"/>
    </row>
    <row r="201" spans="1:13" ht="36.75" customHeight="1" x14ac:dyDescent="0.2">
      <c r="A201" s="98"/>
      <c r="B201" s="90"/>
      <c r="C201" s="28"/>
      <c r="D201" s="13" t="s">
        <v>7</v>
      </c>
      <c r="E201" s="24">
        <v>0</v>
      </c>
      <c r="F201" s="92">
        <f t="shared" si="77"/>
        <v>0</v>
      </c>
      <c r="G201" s="135">
        <v>0</v>
      </c>
      <c r="H201" s="135">
        <v>0</v>
      </c>
      <c r="I201" s="135">
        <v>0</v>
      </c>
      <c r="J201" s="135">
        <v>0</v>
      </c>
      <c r="K201" s="135">
        <v>0</v>
      </c>
      <c r="L201" s="117"/>
      <c r="M201" s="19"/>
    </row>
    <row r="202" spans="1:13" ht="47.25" customHeight="1" x14ac:dyDescent="0.2">
      <c r="A202" s="98"/>
      <c r="B202" s="90"/>
      <c r="C202" s="28"/>
      <c r="D202" s="13" t="s">
        <v>16</v>
      </c>
      <c r="E202" s="24">
        <v>0</v>
      </c>
      <c r="F202" s="92">
        <f t="shared" si="77"/>
        <v>0</v>
      </c>
      <c r="G202" s="135">
        <v>0</v>
      </c>
      <c r="H202" s="135">
        <v>0</v>
      </c>
      <c r="I202" s="135">
        <v>0</v>
      </c>
      <c r="J202" s="135">
        <v>0</v>
      </c>
      <c r="K202" s="135">
        <v>0</v>
      </c>
      <c r="L202" s="117"/>
      <c r="M202" s="19"/>
    </row>
    <row r="203" spans="1:13" ht="34.5" customHeight="1" x14ac:dyDescent="0.2">
      <c r="A203" s="99"/>
      <c r="B203" s="91"/>
      <c r="C203" s="20"/>
      <c r="D203" s="13" t="s">
        <v>26</v>
      </c>
      <c r="E203" s="24">
        <v>0</v>
      </c>
      <c r="F203" s="92">
        <f t="shared" si="77"/>
        <v>0</v>
      </c>
      <c r="G203" s="135">
        <v>0</v>
      </c>
      <c r="H203" s="135">
        <v>0</v>
      </c>
      <c r="I203" s="135">
        <v>0</v>
      </c>
      <c r="J203" s="135">
        <v>0</v>
      </c>
      <c r="K203" s="135">
        <v>0</v>
      </c>
      <c r="L203" s="117"/>
      <c r="M203" s="19"/>
    </row>
    <row r="204" spans="1:13" ht="15" customHeight="1" x14ac:dyDescent="0.2">
      <c r="A204" s="97" t="s">
        <v>184</v>
      </c>
      <c r="B204" s="86" t="s">
        <v>305</v>
      </c>
      <c r="C204" s="18" t="s">
        <v>304</v>
      </c>
      <c r="D204" s="13" t="s">
        <v>2</v>
      </c>
      <c r="E204" s="24">
        <f>SUM(E205:E208)</f>
        <v>0</v>
      </c>
      <c r="F204" s="92">
        <f t="shared" ref="F204:F208" si="78">SUM(G204:K204)</f>
        <v>0</v>
      </c>
      <c r="G204" s="92">
        <f>SUM(G205:G208)</f>
        <v>0</v>
      </c>
      <c r="H204" s="92">
        <f>SUM(H205:H208)</f>
        <v>0</v>
      </c>
      <c r="I204" s="92">
        <f>SUM(I205:I208)</f>
        <v>0</v>
      </c>
      <c r="J204" s="92">
        <f>SUM(J205:J208)</f>
        <v>0</v>
      </c>
      <c r="K204" s="92">
        <f>SUM(K205:K208)</f>
        <v>0</v>
      </c>
      <c r="L204" s="117"/>
      <c r="M204" s="19"/>
    </row>
    <row r="205" spans="1:13" ht="54" customHeight="1" x14ac:dyDescent="0.2">
      <c r="A205" s="98"/>
      <c r="B205" s="90"/>
      <c r="C205" s="28"/>
      <c r="D205" s="13" t="s">
        <v>1</v>
      </c>
      <c r="E205" s="24">
        <v>0</v>
      </c>
      <c r="F205" s="92">
        <f t="shared" si="78"/>
        <v>0</v>
      </c>
      <c r="G205" s="135">
        <v>0</v>
      </c>
      <c r="H205" s="135">
        <v>0</v>
      </c>
      <c r="I205" s="135">
        <v>0</v>
      </c>
      <c r="J205" s="135">
        <v>0</v>
      </c>
      <c r="K205" s="135">
        <v>0</v>
      </c>
      <c r="L205" s="117"/>
      <c r="M205" s="19"/>
    </row>
    <row r="206" spans="1:13" ht="36.75" customHeight="1" x14ac:dyDescent="0.2">
      <c r="A206" s="98"/>
      <c r="B206" s="90"/>
      <c r="C206" s="28"/>
      <c r="D206" s="13" t="s">
        <v>7</v>
      </c>
      <c r="E206" s="24">
        <v>0</v>
      </c>
      <c r="F206" s="92">
        <f t="shared" si="78"/>
        <v>0</v>
      </c>
      <c r="G206" s="135">
        <v>0</v>
      </c>
      <c r="H206" s="135">
        <v>0</v>
      </c>
      <c r="I206" s="135">
        <v>0</v>
      </c>
      <c r="J206" s="135">
        <v>0</v>
      </c>
      <c r="K206" s="135">
        <v>0</v>
      </c>
      <c r="L206" s="117"/>
      <c r="M206" s="19"/>
    </row>
    <row r="207" spans="1:13" ht="47.25" customHeight="1" x14ac:dyDescent="0.2">
      <c r="A207" s="98"/>
      <c r="B207" s="90"/>
      <c r="C207" s="28"/>
      <c r="D207" s="13" t="s">
        <v>16</v>
      </c>
      <c r="E207" s="24">
        <v>0</v>
      </c>
      <c r="F207" s="92">
        <f t="shared" si="78"/>
        <v>0</v>
      </c>
      <c r="G207" s="135">
        <v>0</v>
      </c>
      <c r="H207" s="135">
        <v>0</v>
      </c>
      <c r="I207" s="135">
        <v>0</v>
      </c>
      <c r="J207" s="135">
        <v>0</v>
      </c>
      <c r="K207" s="135">
        <v>0</v>
      </c>
      <c r="L207" s="117"/>
      <c r="M207" s="19"/>
    </row>
    <row r="208" spans="1:13" ht="34.5" customHeight="1" x14ac:dyDescent="0.2">
      <c r="A208" s="99"/>
      <c r="B208" s="91"/>
      <c r="C208" s="20"/>
      <c r="D208" s="13" t="s">
        <v>26</v>
      </c>
      <c r="E208" s="24">
        <v>0</v>
      </c>
      <c r="F208" s="92">
        <f t="shared" si="78"/>
        <v>0</v>
      </c>
      <c r="G208" s="135">
        <v>0</v>
      </c>
      <c r="H208" s="135">
        <v>0</v>
      </c>
      <c r="I208" s="135">
        <v>0</v>
      </c>
      <c r="J208" s="135">
        <v>0</v>
      </c>
      <c r="K208" s="135">
        <v>0</v>
      </c>
      <c r="L208" s="117"/>
      <c r="M208" s="19"/>
    </row>
    <row r="209" spans="1:13" ht="15" x14ac:dyDescent="0.2">
      <c r="A209" s="97" t="s">
        <v>186</v>
      </c>
      <c r="B209" s="86" t="s">
        <v>262</v>
      </c>
      <c r="C209" s="18"/>
      <c r="D209" s="13" t="s">
        <v>2</v>
      </c>
      <c r="E209" s="24">
        <f>SUM(E210:E213)</f>
        <v>0</v>
      </c>
      <c r="F209" s="92">
        <f t="shared" si="74"/>
        <v>5213</v>
      </c>
      <c r="G209" s="92">
        <f t="shared" ref="G209:K209" si="79">SUM(G210:G213)</f>
        <v>5213</v>
      </c>
      <c r="H209" s="92">
        <f t="shared" si="79"/>
        <v>0</v>
      </c>
      <c r="I209" s="92">
        <f t="shared" si="79"/>
        <v>0</v>
      </c>
      <c r="J209" s="92">
        <f t="shared" si="79"/>
        <v>0</v>
      </c>
      <c r="K209" s="92">
        <f t="shared" si="79"/>
        <v>0</v>
      </c>
      <c r="L209" s="132"/>
      <c r="M209" s="18"/>
    </row>
    <row r="210" spans="1:13" ht="45" x14ac:dyDescent="0.2">
      <c r="A210" s="98"/>
      <c r="B210" s="90"/>
      <c r="C210" s="28"/>
      <c r="D210" s="13" t="s">
        <v>1</v>
      </c>
      <c r="E210" s="24">
        <v>0</v>
      </c>
      <c r="F210" s="92">
        <f t="shared" si="74"/>
        <v>0</v>
      </c>
      <c r="G210" s="135">
        <v>0</v>
      </c>
      <c r="H210" s="135">
        <v>0</v>
      </c>
      <c r="I210" s="135">
        <v>0</v>
      </c>
      <c r="J210" s="135">
        <v>0</v>
      </c>
      <c r="K210" s="135">
        <v>0</v>
      </c>
      <c r="L210" s="133"/>
      <c r="M210" s="28"/>
    </row>
    <row r="211" spans="1:13" ht="45" x14ac:dyDescent="0.2">
      <c r="A211" s="98"/>
      <c r="B211" s="90"/>
      <c r="C211" s="28"/>
      <c r="D211" s="13" t="s">
        <v>7</v>
      </c>
      <c r="E211" s="24">
        <v>0</v>
      </c>
      <c r="F211" s="92">
        <f t="shared" si="74"/>
        <v>0</v>
      </c>
      <c r="G211" s="135">
        <v>0</v>
      </c>
      <c r="H211" s="135">
        <v>0</v>
      </c>
      <c r="I211" s="135">
        <v>0</v>
      </c>
      <c r="J211" s="135">
        <v>0</v>
      </c>
      <c r="K211" s="135">
        <v>0</v>
      </c>
      <c r="L211" s="133"/>
      <c r="M211" s="28"/>
    </row>
    <row r="212" spans="1:13" ht="45" x14ac:dyDescent="0.2">
      <c r="A212" s="98"/>
      <c r="B212" s="90"/>
      <c r="C212" s="28"/>
      <c r="D212" s="13" t="s">
        <v>16</v>
      </c>
      <c r="E212" s="24">
        <v>0</v>
      </c>
      <c r="F212" s="92">
        <f t="shared" si="74"/>
        <v>5213</v>
      </c>
      <c r="G212" s="135">
        <v>5213</v>
      </c>
      <c r="H212" s="135">
        <v>0</v>
      </c>
      <c r="I212" s="135">
        <v>0</v>
      </c>
      <c r="J212" s="135">
        <v>0</v>
      </c>
      <c r="K212" s="135">
        <v>0</v>
      </c>
      <c r="L212" s="133"/>
      <c r="M212" s="28"/>
    </row>
    <row r="213" spans="1:13" ht="30" x14ac:dyDescent="0.2">
      <c r="A213" s="99"/>
      <c r="B213" s="91"/>
      <c r="C213" s="20"/>
      <c r="D213" s="13" t="s">
        <v>26</v>
      </c>
      <c r="E213" s="24">
        <v>0</v>
      </c>
      <c r="F213" s="92">
        <f t="shared" si="74"/>
        <v>0</v>
      </c>
      <c r="G213" s="135">
        <v>0</v>
      </c>
      <c r="H213" s="135">
        <v>0</v>
      </c>
      <c r="I213" s="135">
        <v>0</v>
      </c>
      <c r="J213" s="135">
        <v>0</v>
      </c>
      <c r="K213" s="135">
        <v>0</v>
      </c>
      <c r="L213" s="134"/>
      <c r="M213" s="20"/>
    </row>
    <row r="214" spans="1:13" ht="15" customHeight="1" x14ac:dyDescent="0.2">
      <c r="A214" s="97" t="s">
        <v>184</v>
      </c>
      <c r="B214" s="86" t="s">
        <v>263</v>
      </c>
      <c r="C214" s="18" t="s">
        <v>131</v>
      </c>
      <c r="D214" s="13" t="s">
        <v>2</v>
      </c>
      <c r="E214" s="24">
        <f>SUM(E215:E218)</f>
        <v>0</v>
      </c>
      <c r="F214" s="92">
        <f t="shared" ref="F214:F218" si="80">SUM(G214:K214)</f>
        <v>44306.200000000004</v>
      </c>
      <c r="G214" s="92">
        <f t="shared" ref="G214:K214" si="81">SUM(G215:G218)</f>
        <v>10450</v>
      </c>
      <c r="H214" s="92">
        <f t="shared" si="81"/>
        <v>11285.4</v>
      </c>
      <c r="I214" s="92">
        <f t="shared" si="81"/>
        <v>11285.4</v>
      </c>
      <c r="J214" s="92">
        <f t="shared" si="81"/>
        <v>11285.4</v>
      </c>
      <c r="K214" s="92">
        <f t="shared" si="81"/>
        <v>0</v>
      </c>
      <c r="L214" s="117"/>
      <c r="M214" s="19"/>
    </row>
    <row r="215" spans="1:13" ht="54" customHeight="1" x14ac:dyDescent="0.2">
      <c r="A215" s="98"/>
      <c r="B215" s="90"/>
      <c r="C215" s="28"/>
      <c r="D215" s="13" t="s">
        <v>1</v>
      </c>
      <c r="E215" s="24">
        <v>0</v>
      </c>
      <c r="F215" s="92">
        <f t="shared" si="80"/>
        <v>0</v>
      </c>
      <c r="G215" s="92">
        <v>0</v>
      </c>
      <c r="H215" s="92">
        <v>0</v>
      </c>
      <c r="I215" s="92">
        <v>0</v>
      </c>
      <c r="J215" s="92">
        <v>0</v>
      </c>
      <c r="K215" s="92">
        <v>0</v>
      </c>
      <c r="L215" s="117"/>
      <c r="M215" s="19"/>
    </row>
    <row r="216" spans="1:13" ht="39.75" customHeight="1" x14ac:dyDescent="0.2">
      <c r="A216" s="98"/>
      <c r="B216" s="90"/>
      <c r="C216" s="28"/>
      <c r="D216" s="13" t="s">
        <v>7</v>
      </c>
      <c r="E216" s="24">
        <v>0</v>
      </c>
      <c r="F216" s="92">
        <f t="shared" si="80"/>
        <v>0</v>
      </c>
      <c r="G216" s="92">
        <v>0</v>
      </c>
      <c r="H216" s="92">
        <v>0</v>
      </c>
      <c r="I216" s="92">
        <v>0</v>
      </c>
      <c r="J216" s="92">
        <v>0</v>
      </c>
      <c r="K216" s="92">
        <v>0</v>
      </c>
      <c r="L216" s="117"/>
      <c r="M216" s="19"/>
    </row>
    <row r="217" spans="1:13" ht="50.25" customHeight="1" x14ac:dyDescent="0.2">
      <c r="A217" s="98"/>
      <c r="B217" s="90"/>
      <c r="C217" s="28"/>
      <c r="D217" s="13" t="s">
        <v>16</v>
      </c>
      <c r="E217" s="24">
        <v>0</v>
      </c>
      <c r="F217" s="92">
        <f t="shared" si="80"/>
        <v>44306.200000000004</v>
      </c>
      <c r="G217" s="92">
        <v>10450</v>
      </c>
      <c r="H217" s="92">
        <v>11285.4</v>
      </c>
      <c r="I217" s="92">
        <v>11285.4</v>
      </c>
      <c r="J217" s="92">
        <v>11285.4</v>
      </c>
      <c r="K217" s="92">
        <v>0</v>
      </c>
      <c r="L217" s="117"/>
      <c r="M217" s="19"/>
    </row>
    <row r="218" spans="1:13" ht="39" customHeight="1" x14ac:dyDescent="0.2">
      <c r="A218" s="99"/>
      <c r="B218" s="91"/>
      <c r="C218" s="20"/>
      <c r="D218" s="13" t="s">
        <v>26</v>
      </c>
      <c r="E218" s="24">
        <v>0</v>
      </c>
      <c r="F218" s="92">
        <f t="shared" si="80"/>
        <v>0</v>
      </c>
      <c r="G218" s="92">
        <v>0</v>
      </c>
      <c r="H218" s="92">
        <v>0</v>
      </c>
      <c r="I218" s="92">
        <v>0</v>
      </c>
      <c r="J218" s="92">
        <v>0</v>
      </c>
      <c r="K218" s="92">
        <v>0</v>
      </c>
      <c r="L218" s="117"/>
      <c r="M218" s="19"/>
    </row>
    <row r="219" spans="1:13" ht="15" customHeight="1" x14ac:dyDescent="0.2">
      <c r="A219" s="97" t="s">
        <v>185</v>
      </c>
      <c r="B219" s="86" t="s">
        <v>264</v>
      </c>
      <c r="C219" s="18" t="s">
        <v>131</v>
      </c>
      <c r="D219" s="13" t="s">
        <v>2</v>
      </c>
      <c r="E219" s="24">
        <f>SUM(E220:E223)</f>
        <v>0</v>
      </c>
      <c r="F219" s="92">
        <f t="shared" ref="F219:F228" si="82">SUM(G219:K219)</f>
        <v>0</v>
      </c>
      <c r="G219" s="92">
        <f t="shared" ref="G219:K219" si="83">SUM(G220:G223)</f>
        <v>0</v>
      </c>
      <c r="H219" s="92">
        <f t="shared" si="83"/>
        <v>0</v>
      </c>
      <c r="I219" s="92">
        <f t="shared" si="83"/>
        <v>0</v>
      </c>
      <c r="J219" s="92">
        <f t="shared" si="83"/>
        <v>0</v>
      </c>
      <c r="K219" s="92">
        <f t="shared" si="83"/>
        <v>0</v>
      </c>
      <c r="L219" s="117"/>
      <c r="M219" s="19"/>
    </row>
    <row r="220" spans="1:13" ht="51.75" customHeight="1" x14ac:dyDescent="0.2">
      <c r="A220" s="98"/>
      <c r="B220" s="90"/>
      <c r="C220" s="28"/>
      <c r="D220" s="13" t="s">
        <v>1</v>
      </c>
      <c r="E220" s="24">
        <v>0</v>
      </c>
      <c r="F220" s="92">
        <f t="shared" si="82"/>
        <v>0</v>
      </c>
      <c r="G220" s="92">
        <v>0</v>
      </c>
      <c r="H220" s="92">
        <v>0</v>
      </c>
      <c r="I220" s="92">
        <v>0</v>
      </c>
      <c r="J220" s="92">
        <v>0</v>
      </c>
      <c r="K220" s="92">
        <v>0</v>
      </c>
      <c r="L220" s="117"/>
      <c r="M220" s="19"/>
    </row>
    <row r="221" spans="1:13" ht="39" customHeight="1" x14ac:dyDescent="0.2">
      <c r="A221" s="98"/>
      <c r="B221" s="90"/>
      <c r="C221" s="28"/>
      <c r="D221" s="13" t="s">
        <v>7</v>
      </c>
      <c r="E221" s="24">
        <v>0</v>
      </c>
      <c r="F221" s="92">
        <f t="shared" si="82"/>
        <v>0</v>
      </c>
      <c r="G221" s="92">
        <v>0</v>
      </c>
      <c r="H221" s="92">
        <v>0</v>
      </c>
      <c r="I221" s="92">
        <v>0</v>
      </c>
      <c r="J221" s="92">
        <v>0</v>
      </c>
      <c r="K221" s="92">
        <v>0</v>
      </c>
      <c r="L221" s="117"/>
      <c r="M221" s="19"/>
    </row>
    <row r="222" spans="1:13" ht="52.5" customHeight="1" x14ac:dyDescent="0.2">
      <c r="A222" s="98"/>
      <c r="B222" s="90"/>
      <c r="C222" s="28"/>
      <c r="D222" s="13" t="s">
        <v>16</v>
      </c>
      <c r="E222" s="24">
        <v>0</v>
      </c>
      <c r="F222" s="92">
        <f t="shared" si="82"/>
        <v>0</v>
      </c>
      <c r="G222" s="92">
        <v>0</v>
      </c>
      <c r="H222" s="92">
        <v>0</v>
      </c>
      <c r="I222" s="92">
        <v>0</v>
      </c>
      <c r="J222" s="92">
        <v>0</v>
      </c>
      <c r="K222" s="92">
        <v>0</v>
      </c>
      <c r="L222" s="117"/>
      <c r="M222" s="19"/>
    </row>
    <row r="223" spans="1:13" ht="40.5" customHeight="1" x14ac:dyDescent="0.2">
      <c r="A223" s="99"/>
      <c r="B223" s="91"/>
      <c r="C223" s="20"/>
      <c r="D223" s="13" t="s">
        <v>26</v>
      </c>
      <c r="E223" s="24">
        <v>0</v>
      </c>
      <c r="F223" s="92">
        <f t="shared" si="82"/>
        <v>0</v>
      </c>
      <c r="G223" s="92">
        <v>0</v>
      </c>
      <c r="H223" s="92">
        <v>0</v>
      </c>
      <c r="I223" s="92">
        <v>0</v>
      </c>
      <c r="J223" s="92">
        <v>0</v>
      </c>
      <c r="K223" s="92">
        <v>0</v>
      </c>
      <c r="L223" s="117"/>
      <c r="M223" s="19"/>
    </row>
    <row r="224" spans="1:13" ht="15" customHeight="1" x14ac:dyDescent="0.2">
      <c r="A224" s="97" t="s">
        <v>187</v>
      </c>
      <c r="B224" s="86" t="s">
        <v>265</v>
      </c>
      <c r="C224" s="18" t="s">
        <v>131</v>
      </c>
      <c r="D224" s="13" t="s">
        <v>2</v>
      </c>
      <c r="E224" s="24">
        <f>SUM(E225:E228)</f>
        <v>0</v>
      </c>
      <c r="F224" s="92">
        <f t="shared" si="82"/>
        <v>4750</v>
      </c>
      <c r="G224" s="92">
        <f t="shared" ref="G224:K224" si="84">SUM(G225:G228)</f>
        <v>4750</v>
      </c>
      <c r="H224" s="92">
        <f t="shared" si="84"/>
        <v>0</v>
      </c>
      <c r="I224" s="92">
        <f t="shared" si="84"/>
        <v>0</v>
      </c>
      <c r="J224" s="92">
        <f t="shared" si="84"/>
        <v>0</v>
      </c>
      <c r="K224" s="92">
        <f t="shared" si="84"/>
        <v>0</v>
      </c>
      <c r="L224" s="117"/>
      <c r="M224" s="19"/>
    </row>
    <row r="225" spans="1:13" ht="54" customHeight="1" x14ac:dyDescent="0.2">
      <c r="A225" s="98"/>
      <c r="B225" s="90"/>
      <c r="C225" s="28"/>
      <c r="D225" s="13" t="s">
        <v>1</v>
      </c>
      <c r="E225" s="24">
        <v>0</v>
      </c>
      <c r="F225" s="92">
        <f t="shared" si="82"/>
        <v>0</v>
      </c>
      <c r="G225" s="92">
        <v>0</v>
      </c>
      <c r="H225" s="92">
        <v>0</v>
      </c>
      <c r="I225" s="92">
        <v>0</v>
      </c>
      <c r="J225" s="92">
        <v>0</v>
      </c>
      <c r="K225" s="92">
        <v>0</v>
      </c>
      <c r="L225" s="117"/>
      <c r="M225" s="19"/>
    </row>
    <row r="226" spans="1:13" ht="39" customHeight="1" x14ac:dyDescent="0.2">
      <c r="A226" s="98"/>
      <c r="B226" s="90"/>
      <c r="C226" s="28"/>
      <c r="D226" s="13" t="s">
        <v>7</v>
      </c>
      <c r="E226" s="24">
        <v>0</v>
      </c>
      <c r="F226" s="92">
        <f t="shared" si="82"/>
        <v>0</v>
      </c>
      <c r="G226" s="92">
        <v>0</v>
      </c>
      <c r="H226" s="92">
        <v>0</v>
      </c>
      <c r="I226" s="92">
        <v>0</v>
      </c>
      <c r="J226" s="92">
        <v>0</v>
      </c>
      <c r="K226" s="92">
        <v>0</v>
      </c>
      <c r="L226" s="117"/>
      <c r="M226" s="19"/>
    </row>
    <row r="227" spans="1:13" ht="47.25" customHeight="1" x14ac:dyDescent="0.2">
      <c r="A227" s="98"/>
      <c r="B227" s="90"/>
      <c r="C227" s="28"/>
      <c r="D227" s="13" t="s">
        <v>16</v>
      </c>
      <c r="E227" s="24">
        <v>0</v>
      </c>
      <c r="F227" s="92">
        <f t="shared" si="82"/>
        <v>4750</v>
      </c>
      <c r="G227" s="92">
        <v>4750</v>
      </c>
      <c r="H227" s="92">
        <v>0</v>
      </c>
      <c r="I227" s="92">
        <v>0</v>
      </c>
      <c r="J227" s="92">
        <v>0</v>
      </c>
      <c r="K227" s="92">
        <v>0</v>
      </c>
      <c r="L227" s="117"/>
      <c r="M227" s="19"/>
    </row>
    <row r="228" spans="1:13" ht="34.5" customHeight="1" x14ac:dyDescent="0.2">
      <c r="A228" s="99"/>
      <c r="B228" s="91"/>
      <c r="C228" s="20"/>
      <c r="D228" s="13" t="s">
        <v>26</v>
      </c>
      <c r="E228" s="24">
        <v>0</v>
      </c>
      <c r="F228" s="92">
        <f t="shared" si="82"/>
        <v>0</v>
      </c>
      <c r="G228" s="92">
        <v>0</v>
      </c>
      <c r="H228" s="92">
        <v>0</v>
      </c>
      <c r="I228" s="92">
        <v>0</v>
      </c>
      <c r="J228" s="92">
        <v>0</v>
      </c>
      <c r="K228" s="92">
        <v>0</v>
      </c>
      <c r="L228" s="117"/>
      <c r="M228" s="19"/>
    </row>
    <row r="229" spans="1:13" ht="15" customHeight="1" x14ac:dyDescent="0.2">
      <c r="A229" s="97" t="s">
        <v>189</v>
      </c>
      <c r="B229" s="86" t="s">
        <v>266</v>
      </c>
      <c r="C229" s="18">
        <v>2020</v>
      </c>
      <c r="D229" s="13" t="s">
        <v>2</v>
      </c>
      <c r="E229" s="24">
        <f>SUM(E230:E233)</f>
        <v>0</v>
      </c>
      <c r="F229" s="92">
        <f t="shared" ref="F229:F238" si="85">SUM(G229:K229)</f>
        <v>3861</v>
      </c>
      <c r="G229" s="92">
        <f t="shared" ref="G229:K229" si="86">SUM(G230:G233)</f>
        <v>3861</v>
      </c>
      <c r="H229" s="92">
        <f t="shared" si="86"/>
        <v>0</v>
      </c>
      <c r="I229" s="92">
        <f t="shared" si="86"/>
        <v>0</v>
      </c>
      <c r="J229" s="92">
        <f t="shared" si="86"/>
        <v>0</v>
      </c>
      <c r="K229" s="92">
        <f t="shared" si="86"/>
        <v>0</v>
      </c>
      <c r="L229" s="117"/>
      <c r="M229" s="19"/>
    </row>
    <row r="230" spans="1:13" ht="51.75" customHeight="1" x14ac:dyDescent="0.2">
      <c r="A230" s="98"/>
      <c r="B230" s="90"/>
      <c r="C230" s="28"/>
      <c r="D230" s="13" t="s">
        <v>1</v>
      </c>
      <c r="E230" s="24">
        <v>0</v>
      </c>
      <c r="F230" s="92">
        <f t="shared" si="85"/>
        <v>0</v>
      </c>
      <c r="G230" s="92">
        <v>0</v>
      </c>
      <c r="H230" s="92">
        <v>0</v>
      </c>
      <c r="I230" s="92">
        <v>0</v>
      </c>
      <c r="J230" s="92">
        <v>0</v>
      </c>
      <c r="K230" s="92">
        <v>0</v>
      </c>
      <c r="L230" s="117"/>
      <c r="M230" s="19"/>
    </row>
    <row r="231" spans="1:13" ht="39" customHeight="1" x14ac:dyDescent="0.2">
      <c r="A231" s="98"/>
      <c r="B231" s="90"/>
      <c r="C231" s="28"/>
      <c r="D231" s="13" t="s">
        <v>7</v>
      </c>
      <c r="E231" s="24">
        <v>0</v>
      </c>
      <c r="F231" s="92">
        <f t="shared" si="85"/>
        <v>0</v>
      </c>
      <c r="G231" s="92">
        <v>0</v>
      </c>
      <c r="H231" s="92">
        <v>0</v>
      </c>
      <c r="I231" s="92">
        <v>0</v>
      </c>
      <c r="J231" s="92">
        <v>0</v>
      </c>
      <c r="K231" s="92">
        <v>0</v>
      </c>
      <c r="L231" s="117"/>
      <c r="M231" s="19"/>
    </row>
    <row r="232" spans="1:13" ht="52.5" customHeight="1" x14ac:dyDescent="0.2">
      <c r="A232" s="98"/>
      <c r="B232" s="90"/>
      <c r="C232" s="28"/>
      <c r="D232" s="13" t="s">
        <v>16</v>
      </c>
      <c r="E232" s="24">
        <v>0</v>
      </c>
      <c r="F232" s="92">
        <f t="shared" si="85"/>
        <v>3861</v>
      </c>
      <c r="G232" s="92">
        <v>3861</v>
      </c>
      <c r="H232" s="92">
        <v>0</v>
      </c>
      <c r="I232" s="92">
        <v>0</v>
      </c>
      <c r="J232" s="92">
        <v>0</v>
      </c>
      <c r="K232" s="92">
        <v>0</v>
      </c>
      <c r="L232" s="117"/>
      <c r="M232" s="19"/>
    </row>
    <row r="233" spans="1:13" ht="40.5" customHeight="1" x14ac:dyDescent="0.2">
      <c r="A233" s="99"/>
      <c r="B233" s="91"/>
      <c r="C233" s="20"/>
      <c r="D233" s="13" t="s">
        <v>26</v>
      </c>
      <c r="E233" s="24">
        <v>0</v>
      </c>
      <c r="F233" s="92">
        <f t="shared" si="85"/>
        <v>0</v>
      </c>
      <c r="G233" s="92">
        <v>0</v>
      </c>
      <c r="H233" s="92">
        <v>0</v>
      </c>
      <c r="I233" s="92">
        <v>0</v>
      </c>
      <c r="J233" s="92">
        <v>0</v>
      </c>
      <c r="K233" s="92">
        <v>0</v>
      </c>
      <c r="L233" s="117"/>
      <c r="M233" s="19"/>
    </row>
    <row r="234" spans="1:13" ht="15" customHeight="1" x14ac:dyDescent="0.2">
      <c r="A234" s="97" t="s">
        <v>190</v>
      </c>
      <c r="B234" s="86" t="s">
        <v>267</v>
      </c>
      <c r="C234" s="18">
        <v>2020</v>
      </c>
      <c r="D234" s="13" t="s">
        <v>2</v>
      </c>
      <c r="E234" s="24">
        <f>SUM(E235:E238)</f>
        <v>0</v>
      </c>
      <c r="F234" s="92">
        <f t="shared" si="85"/>
        <v>5828.4</v>
      </c>
      <c r="G234" s="92">
        <f t="shared" ref="G234:K234" si="87">SUM(G235:G238)</f>
        <v>4002.4</v>
      </c>
      <c r="H234" s="92">
        <f t="shared" si="87"/>
        <v>1826</v>
      </c>
      <c r="I234" s="92">
        <f t="shared" si="87"/>
        <v>0</v>
      </c>
      <c r="J234" s="92">
        <f t="shared" si="87"/>
        <v>0</v>
      </c>
      <c r="K234" s="92">
        <f t="shared" si="87"/>
        <v>0</v>
      </c>
      <c r="L234" s="117"/>
      <c r="M234" s="19"/>
    </row>
    <row r="235" spans="1:13" ht="54" customHeight="1" x14ac:dyDescent="0.2">
      <c r="A235" s="98"/>
      <c r="B235" s="90"/>
      <c r="C235" s="28"/>
      <c r="D235" s="13" t="s">
        <v>1</v>
      </c>
      <c r="E235" s="24">
        <v>0</v>
      </c>
      <c r="F235" s="92">
        <f t="shared" si="85"/>
        <v>0</v>
      </c>
      <c r="G235" s="92">
        <v>0</v>
      </c>
      <c r="H235" s="92">
        <v>0</v>
      </c>
      <c r="I235" s="92">
        <v>0</v>
      </c>
      <c r="J235" s="92">
        <v>0</v>
      </c>
      <c r="K235" s="92">
        <v>0</v>
      </c>
      <c r="L235" s="117"/>
      <c r="M235" s="19"/>
    </row>
    <row r="236" spans="1:13" ht="39" customHeight="1" x14ac:dyDescent="0.2">
      <c r="A236" s="98"/>
      <c r="B236" s="90"/>
      <c r="C236" s="28"/>
      <c r="D236" s="13" t="s">
        <v>7</v>
      </c>
      <c r="E236" s="24">
        <v>0</v>
      </c>
      <c r="F236" s="92">
        <f t="shared" si="85"/>
        <v>0</v>
      </c>
      <c r="G236" s="92">
        <v>0</v>
      </c>
      <c r="H236" s="92">
        <v>0</v>
      </c>
      <c r="I236" s="92">
        <v>0</v>
      </c>
      <c r="J236" s="92">
        <v>0</v>
      </c>
      <c r="K236" s="92">
        <v>0</v>
      </c>
      <c r="L236" s="117"/>
      <c r="M236" s="19"/>
    </row>
    <row r="237" spans="1:13" ht="47.25" customHeight="1" x14ac:dyDescent="0.2">
      <c r="A237" s="98"/>
      <c r="B237" s="90"/>
      <c r="C237" s="28"/>
      <c r="D237" s="13" t="s">
        <v>16</v>
      </c>
      <c r="E237" s="24">
        <v>0</v>
      </c>
      <c r="F237" s="92">
        <f t="shared" si="85"/>
        <v>5828.4</v>
      </c>
      <c r="G237" s="92">
        <v>4002.4</v>
      </c>
      <c r="H237" s="92">
        <v>1826</v>
      </c>
      <c r="I237" s="92">
        <v>0</v>
      </c>
      <c r="J237" s="92">
        <v>0</v>
      </c>
      <c r="K237" s="92">
        <v>0</v>
      </c>
      <c r="L237" s="117"/>
      <c r="M237" s="19"/>
    </row>
    <row r="238" spans="1:13" ht="34.5" customHeight="1" x14ac:dyDescent="0.2">
      <c r="A238" s="99"/>
      <c r="B238" s="91"/>
      <c r="C238" s="20"/>
      <c r="D238" s="13" t="s">
        <v>26</v>
      </c>
      <c r="E238" s="24">
        <v>0</v>
      </c>
      <c r="F238" s="92">
        <f t="shared" si="85"/>
        <v>0</v>
      </c>
      <c r="G238" s="92">
        <v>0</v>
      </c>
      <c r="H238" s="92">
        <v>0</v>
      </c>
      <c r="I238" s="92">
        <v>0</v>
      </c>
      <c r="J238" s="92">
        <v>0</v>
      </c>
      <c r="K238" s="92">
        <v>0</v>
      </c>
      <c r="L238" s="117"/>
      <c r="M238" s="19"/>
    </row>
    <row r="239" spans="1:13" ht="15" customHeight="1" x14ac:dyDescent="0.2">
      <c r="A239" s="97" t="s">
        <v>191</v>
      </c>
      <c r="B239" s="86" t="s">
        <v>325</v>
      </c>
      <c r="C239" s="18">
        <v>2020</v>
      </c>
      <c r="D239" s="13" t="s">
        <v>2</v>
      </c>
      <c r="E239" s="24">
        <f>SUM(E240:E243)</f>
        <v>0</v>
      </c>
      <c r="F239" s="92">
        <f t="shared" ref="F239:F273" si="88">SUM(G239:K239)</f>
        <v>386</v>
      </c>
      <c r="G239" s="92">
        <f t="shared" ref="G239:K239" si="89">SUM(G240:G243)</f>
        <v>386</v>
      </c>
      <c r="H239" s="92">
        <f t="shared" si="89"/>
        <v>0</v>
      </c>
      <c r="I239" s="92">
        <f t="shared" si="89"/>
        <v>0</v>
      </c>
      <c r="J239" s="92">
        <f t="shared" si="89"/>
        <v>0</v>
      </c>
      <c r="K239" s="92">
        <f t="shared" si="89"/>
        <v>0</v>
      </c>
      <c r="L239" s="117"/>
      <c r="M239" s="19"/>
    </row>
    <row r="240" spans="1:13" ht="54" customHeight="1" x14ac:dyDescent="0.2">
      <c r="A240" s="98"/>
      <c r="B240" s="90"/>
      <c r="C240" s="28"/>
      <c r="D240" s="13" t="s">
        <v>1</v>
      </c>
      <c r="E240" s="24">
        <v>0</v>
      </c>
      <c r="F240" s="92">
        <f t="shared" si="88"/>
        <v>0</v>
      </c>
      <c r="G240" s="92">
        <v>0</v>
      </c>
      <c r="H240" s="92">
        <v>0</v>
      </c>
      <c r="I240" s="92">
        <v>0</v>
      </c>
      <c r="J240" s="92">
        <v>0</v>
      </c>
      <c r="K240" s="92">
        <v>0</v>
      </c>
      <c r="L240" s="117"/>
      <c r="M240" s="19"/>
    </row>
    <row r="241" spans="1:14" ht="39" customHeight="1" x14ac:dyDescent="0.2">
      <c r="A241" s="98"/>
      <c r="B241" s="90"/>
      <c r="C241" s="28"/>
      <c r="D241" s="13" t="s">
        <v>7</v>
      </c>
      <c r="E241" s="24">
        <v>0</v>
      </c>
      <c r="F241" s="92">
        <f t="shared" si="88"/>
        <v>0</v>
      </c>
      <c r="G241" s="92">
        <v>0</v>
      </c>
      <c r="H241" s="92">
        <v>0</v>
      </c>
      <c r="I241" s="92">
        <v>0</v>
      </c>
      <c r="J241" s="92">
        <v>0</v>
      </c>
      <c r="K241" s="92">
        <v>0</v>
      </c>
      <c r="L241" s="117"/>
      <c r="M241" s="19"/>
    </row>
    <row r="242" spans="1:14" ht="47.25" customHeight="1" x14ac:dyDescent="0.2">
      <c r="A242" s="98"/>
      <c r="B242" s="90"/>
      <c r="C242" s="28"/>
      <c r="D242" s="13" t="s">
        <v>16</v>
      </c>
      <c r="E242" s="24">
        <v>0</v>
      </c>
      <c r="F242" s="92">
        <f t="shared" si="88"/>
        <v>386</v>
      </c>
      <c r="G242" s="92">
        <v>386</v>
      </c>
      <c r="H242" s="92">
        <v>0</v>
      </c>
      <c r="I242" s="92">
        <v>0</v>
      </c>
      <c r="J242" s="92">
        <v>0</v>
      </c>
      <c r="K242" s="92">
        <v>0</v>
      </c>
      <c r="L242" s="117"/>
      <c r="M242" s="19"/>
    </row>
    <row r="243" spans="1:14" ht="34.5" customHeight="1" x14ac:dyDescent="0.2">
      <c r="A243" s="99"/>
      <c r="B243" s="91"/>
      <c r="C243" s="20"/>
      <c r="D243" s="13" t="s">
        <v>26</v>
      </c>
      <c r="E243" s="24">
        <v>0</v>
      </c>
      <c r="F243" s="92">
        <f t="shared" si="88"/>
        <v>0</v>
      </c>
      <c r="G243" s="92">
        <v>0</v>
      </c>
      <c r="H243" s="92">
        <v>0</v>
      </c>
      <c r="I243" s="92">
        <v>0</v>
      </c>
      <c r="J243" s="92">
        <v>0</v>
      </c>
      <c r="K243" s="92">
        <v>0</v>
      </c>
      <c r="L243" s="117"/>
      <c r="M243" s="19"/>
    </row>
    <row r="244" spans="1:14" ht="15" customHeight="1" x14ac:dyDescent="0.2">
      <c r="A244" s="97" t="s">
        <v>193</v>
      </c>
      <c r="B244" s="86" t="s">
        <v>268</v>
      </c>
      <c r="C244" s="18">
        <v>2020</v>
      </c>
      <c r="D244" s="13" t="s">
        <v>2</v>
      </c>
      <c r="E244" s="24">
        <f>SUM(E245:E248)</f>
        <v>0</v>
      </c>
      <c r="F244" s="92">
        <f t="shared" ref="F244:F248" si="90">SUM(G244:K244)</f>
        <v>24400</v>
      </c>
      <c r="G244" s="92">
        <f t="shared" ref="G244:K244" si="91">SUM(G245:G248)</f>
        <v>24400</v>
      </c>
      <c r="H244" s="92">
        <f t="shared" si="91"/>
        <v>0</v>
      </c>
      <c r="I244" s="92">
        <f t="shared" si="91"/>
        <v>0</v>
      </c>
      <c r="J244" s="92">
        <f t="shared" si="91"/>
        <v>0</v>
      </c>
      <c r="K244" s="92">
        <f t="shared" si="91"/>
        <v>0</v>
      </c>
      <c r="L244" s="117"/>
      <c r="M244" s="19"/>
    </row>
    <row r="245" spans="1:14" ht="54" customHeight="1" x14ac:dyDescent="0.2">
      <c r="A245" s="98"/>
      <c r="B245" s="90"/>
      <c r="C245" s="28"/>
      <c r="D245" s="13" t="s">
        <v>1</v>
      </c>
      <c r="E245" s="24">
        <v>0</v>
      </c>
      <c r="F245" s="92">
        <f t="shared" si="90"/>
        <v>0</v>
      </c>
      <c r="G245" s="92">
        <v>0</v>
      </c>
      <c r="H245" s="92">
        <v>0</v>
      </c>
      <c r="I245" s="92">
        <v>0</v>
      </c>
      <c r="J245" s="92">
        <v>0</v>
      </c>
      <c r="K245" s="92">
        <v>0</v>
      </c>
      <c r="L245" s="117"/>
      <c r="M245" s="19"/>
    </row>
    <row r="246" spans="1:14" ht="54.75" customHeight="1" x14ac:dyDescent="0.2">
      <c r="A246" s="98"/>
      <c r="B246" s="90"/>
      <c r="C246" s="28"/>
      <c r="D246" s="13" t="s">
        <v>7</v>
      </c>
      <c r="E246" s="24">
        <v>0</v>
      </c>
      <c r="F246" s="92">
        <f t="shared" si="90"/>
        <v>0</v>
      </c>
      <c r="G246" s="92">
        <v>0</v>
      </c>
      <c r="H246" s="92">
        <v>0</v>
      </c>
      <c r="I246" s="92">
        <v>0</v>
      </c>
      <c r="J246" s="92">
        <v>0</v>
      </c>
      <c r="K246" s="92">
        <v>0</v>
      </c>
      <c r="L246" s="117"/>
      <c r="M246" s="19"/>
    </row>
    <row r="247" spans="1:14" ht="47.25" customHeight="1" x14ac:dyDescent="0.2">
      <c r="A247" s="98"/>
      <c r="B247" s="90"/>
      <c r="C247" s="28"/>
      <c r="D247" s="13" t="s">
        <v>16</v>
      </c>
      <c r="E247" s="24">
        <v>0</v>
      </c>
      <c r="F247" s="92">
        <f t="shared" si="90"/>
        <v>24400</v>
      </c>
      <c r="G247" s="92">
        <v>24400</v>
      </c>
      <c r="H247" s="92">
        <v>0</v>
      </c>
      <c r="I247" s="92">
        <v>0</v>
      </c>
      <c r="J247" s="92">
        <v>0</v>
      </c>
      <c r="K247" s="92">
        <v>0</v>
      </c>
      <c r="L247" s="117"/>
      <c r="M247" s="19"/>
      <c r="N247" s="136"/>
    </row>
    <row r="248" spans="1:14" ht="34.5" customHeight="1" x14ac:dyDescent="0.2">
      <c r="A248" s="99"/>
      <c r="B248" s="91"/>
      <c r="C248" s="20"/>
      <c r="D248" s="13" t="s">
        <v>26</v>
      </c>
      <c r="E248" s="24">
        <v>0</v>
      </c>
      <c r="F248" s="92">
        <f t="shared" si="90"/>
        <v>0</v>
      </c>
      <c r="G248" s="92">
        <v>0</v>
      </c>
      <c r="H248" s="92">
        <v>0</v>
      </c>
      <c r="I248" s="92">
        <v>0</v>
      </c>
      <c r="J248" s="92">
        <v>0</v>
      </c>
      <c r="K248" s="92">
        <v>0</v>
      </c>
      <c r="L248" s="117"/>
      <c r="M248" s="19"/>
    </row>
    <row r="249" spans="1:14" ht="15" customHeight="1" x14ac:dyDescent="0.2">
      <c r="A249" s="97" t="s">
        <v>209</v>
      </c>
      <c r="B249" s="86" t="s">
        <v>272</v>
      </c>
      <c r="C249" s="18">
        <v>2020</v>
      </c>
      <c r="D249" s="13" t="s">
        <v>2</v>
      </c>
      <c r="E249" s="24">
        <f>SUM(E250:E253)</f>
        <v>0</v>
      </c>
      <c r="F249" s="92">
        <f t="shared" ref="F249:F263" si="92">SUM(G249:K249)</f>
        <v>590.95000000000005</v>
      </c>
      <c r="G249" s="92">
        <f t="shared" ref="G249:K249" si="93">SUM(G250:G253)</f>
        <v>590.95000000000005</v>
      </c>
      <c r="H249" s="92">
        <f t="shared" si="93"/>
        <v>0</v>
      </c>
      <c r="I249" s="92">
        <f t="shared" si="93"/>
        <v>0</v>
      </c>
      <c r="J249" s="92">
        <f t="shared" si="93"/>
        <v>0</v>
      </c>
      <c r="K249" s="92">
        <f t="shared" si="93"/>
        <v>0</v>
      </c>
      <c r="L249" s="117"/>
      <c r="M249" s="19"/>
    </row>
    <row r="250" spans="1:14" ht="54" customHeight="1" x14ac:dyDescent="0.2">
      <c r="A250" s="98"/>
      <c r="B250" s="90"/>
      <c r="C250" s="28"/>
      <c r="D250" s="13" t="s">
        <v>1</v>
      </c>
      <c r="E250" s="24">
        <v>0</v>
      </c>
      <c r="F250" s="92">
        <f t="shared" si="92"/>
        <v>0</v>
      </c>
      <c r="G250" s="92">
        <v>0</v>
      </c>
      <c r="H250" s="92">
        <v>0</v>
      </c>
      <c r="I250" s="92">
        <v>0</v>
      </c>
      <c r="J250" s="92">
        <v>0</v>
      </c>
      <c r="K250" s="92">
        <v>0</v>
      </c>
      <c r="L250" s="117"/>
      <c r="M250" s="19"/>
    </row>
    <row r="251" spans="1:14" ht="45" x14ac:dyDescent="0.2">
      <c r="A251" s="98"/>
      <c r="B251" s="90"/>
      <c r="C251" s="28"/>
      <c r="D251" s="13" t="s">
        <v>7</v>
      </c>
      <c r="E251" s="24">
        <v>0</v>
      </c>
      <c r="F251" s="92">
        <f t="shared" si="92"/>
        <v>0</v>
      </c>
      <c r="G251" s="92">
        <v>0</v>
      </c>
      <c r="H251" s="92">
        <v>0</v>
      </c>
      <c r="I251" s="92">
        <v>0</v>
      </c>
      <c r="J251" s="92">
        <v>0</v>
      </c>
      <c r="K251" s="92">
        <v>0</v>
      </c>
      <c r="L251" s="117"/>
      <c r="M251" s="19"/>
    </row>
    <row r="252" spans="1:14" ht="47.25" customHeight="1" x14ac:dyDescent="0.2">
      <c r="A252" s="98"/>
      <c r="B252" s="90"/>
      <c r="C252" s="28"/>
      <c r="D252" s="13" t="s">
        <v>16</v>
      </c>
      <c r="E252" s="24">
        <v>0</v>
      </c>
      <c r="F252" s="92">
        <f t="shared" si="92"/>
        <v>590.95000000000005</v>
      </c>
      <c r="G252" s="92">
        <v>590.95000000000005</v>
      </c>
      <c r="H252" s="92">
        <v>0</v>
      </c>
      <c r="I252" s="92">
        <v>0</v>
      </c>
      <c r="J252" s="92">
        <v>0</v>
      </c>
      <c r="K252" s="92">
        <v>0</v>
      </c>
      <c r="L252" s="117"/>
      <c r="M252" s="19"/>
      <c r="N252" s="136"/>
    </row>
    <row r="253" spans="1:14" ht="34.5" customHeight="1" x14ac:dyDescent="0.2">
      <c r="A253" s="99"/>
      <c r="B253" s="91"/>
      <c r="C253" s="20"/>
      <c r="D253" s="13" t="s">
        <v>26</v>
      </c>
      <c r="E253" s="24">
        <v>0</v>
      </c>
      <c r="F253" s="92">
        <f t="shared" si="92"/>
        <v>0</v>
      </c>
      <c r="G253" s="92">
        <v>0</v>
      </c>
      <c r="H253" s="92">
        <v>0</v>
      </c>
      <c r="I253" s="92">
        <v>0</v>
      </c>
      <c r="J253" s="92">
        <v>0</v>
      </c>
      <c r="K253" s="92">
        <v>0</v>
      </c>
      <c r="L253" s="117"/>
      <c r="M253" s="19"/>
    </row>
    <row r="254" spans="1:14" ht="15" customHeight="1" x14ac:dyDescent="0.2">
      <c r="A254" s="97" t="s">
        <v>251</v>
      </c>
      <c r="B254" s="86" t="s">
        <v>273</v>
      </c>
      <c r="C254" s="18">
        <v>2020</v>
      </c>
      <c r="D254" s="13" t="s">
        <v>2</v>
      </c>
      <c r="E254" s="24">
        <f>SUM(E255:E258)</f>
        <v>0</v>
      </c>
      <c r="F254" s="92">
        <f t="shared" si="92"/>
        <v>170</v>
      </c>
      <c r="G254" s="92">
        <f t="shared" ref="G254:K254" si="94">SUM(G255:G258)</f>
        <v>0</v>
      </c>
      <c r="H254" s="92">
        <f t="shared" si="94"/>
        <v>170</v>
      </c>
      <c r="I254" s="92">
        <f t="shared" si="94"/>
        <v>0</v>
      </c>
      <c r="J254" s="92">
        <f t="shared" si="94"/>
        <v>0</v>
      </c>
      <c r="K254" s="92">
        <f t="shared" si="94"/>
        <v>0</v>
      </c>
      <c r="L254" s="117"/>
      <c r="M254" s="19"/>
    </row>
    <row r="255" spans="1:14" ht="54" customHeight="1" x14ac:dyDescent="0.2">
      <c r="A255" s="98"/>
      <c r="B255" s="90"/>
      <c r="C255" s="28"/>
      <c r="D255" s="13" t="s">
        <v>1</v>
      </c>
      <c r="E255" s="24">
        <v>0</v>
      </c>
      <c r="F255" s="92">
        <f t="shared" si="92"/>
        <v>0</v>
      </c>
      <c r="G255" s="92">
        <v>0</v>
      </c>
      <c r="H255" s="92">
        <v>0</v>
      </c>
      <c r="I255" s="92">
        <v>0</v>
      </c>
      <c r="J255" s="92">
        <v>0</v>
      </c>
      <c r="K255" s="92">
        <v>0</v>
      </c>
      <c r="L255" s="117"/>
      <c r="M255" s="19"/>
    </row>
    <row r="256" spans="1:14" ht="39" customHeight="1" x14ac:dyDescent="0.2">
      <c r="A256" s="98"/>
      <c r="B256" s="90"/>
      <c r="C256" s="28"/>
      <c r="D256" s="13" t="s">
        <v>7</v>
      </c>
      <c r="E256" s="24">
        <v>0</v>
      </c>
      <c r="F256" s="92">
        <f t="shared" si="92"/>
        <v>0</v>
      </c>
      <c r="G256" s="92">
        <v>0</v>
      </c>
      <c r="H256" s="92">
        <v>0</v>
      </c>
      <c r="I256" s="92">
        <v>0</v>
      </c>
      <c r="J256" s="92">
        <v>0</v>
      </c>
      <c r="K256" s="92">
        <v>0</v>
      </c>
      <c r="L256" s="117"/>
      <c r="M256" s="19"/>
    </row>
    <row r="257" spans="1:14" ht="47.25" customHeight="1" x14ac:dyDescent="0.2">
      <c r="A257" s="98"/>
      <c r="B257" s="90"/>
      <c r="C257" s="28"/>
      <c r="D257" s="13" t="s">
        <v>16</v>
      </c>
      <c r="E257" s="24">
        <v>0</v>
      </c>
      <c r="F257" s="92">
        <f t="shared" si="92"/>
        <v>170</v>
      </c>
      <c r="G257" s="92">
        <v>0</v>
      </c>
      <c r="H257" s="92">
        <v>170</v>
      </c>
      <c r="I257" s="92">
        <v>0</v>
      </c>
      <c r="J257" s="92">
        <v>0</v>
      </c>
      <c r="K257" s="92">
        <v>0</v>
      </c>
      <c r="L257" s="117"/>
      <c r="M257" s="19"/>
    </row>
    <row r="258" spans="1:14" ht="34.5" customHeight="1" x14ac:dyDescent="0.2">
      <c r="A258" s="99"/>
      <c r="B258" s="91"/>
      <c r="C258" s="20"/>
      <c r="D258" s="13" t="s">
        <v>26</v>
      </c>
      <c r="E258" s="24">
        <v>0</v>
      </c>
      <c r="F258" s="92">
        <f t="shared" si="92"/>
        <v>0</v>
      </c>
      <c r="G258" s="92">
        <v>0</v>
      </c>
      <c r="H258" s="92">
        <v>0</v>
      </c>
      <c r="I258" s="92">
        <v>0</v>
      </c>
      <c r="J258" s="92">
        <v>0</v>
      </c>
      <c r="K258" s="92">
        <v>0</v>
      </c>
      <c r="L258" s="117"/>
      <c r="M258" s="19"/>
    </row>
    <row r="259" spans="1:14" ht="15" customHeight="1" x14ac:dyDescent="0.2">
      <c r="A259" s="97" t="s">
        <v>252</v>
      </c>
      <c r="B259" s="86" t="s">
        <v>274</v>
      </c>
      <c r="C259" s="18">
        <v>2020</v>
      </c>
      <c r="D259" s="13" t="s">
        <v>2</v>
      </c>
      <c r="E259" s="24">
        <f>SUM(E260:E263)</f>
        <v>0</v>
      </c>
      <c r="F259" s="92">
        <f t="shared" si="92"/>
        <v>427</v>
      </c>
      <c r="G259" s="92">
        <f t="shared" ref="G259:K259" si="95">SUM(G260:G263)</f>
        <v>0</v>
      </c>
      <c r="H259" s="92">
        <f t="shared" si="95"/>
        <v>427</v>
      </c>
      <c r="I259" s="92">
        <f t="shared" si="95"/>
        <v>0</v>
      </c>
      <c r="J259" s="92">
        <f t="shared" si="95"/>
        <v>0</v>
      </c>
      <c r="K259" s="92">
        <f t="shared" si="95"/>
        <v>0</v>
      </c>
      <c r="L259" s="117"/>
      <c r="M259" s="19"/>
    </row>
    <row r="260" spans="1:14" ht="54" customHeight="1" x14ac:dyDescent="0.2">
      <c r="A260" s="98"/>
      <c r="B260" s="90"/>
      <c r="C260" s="28"/>
      <c r="D260" s="13" t="s">
        <v>1</v>
      </c>
      <c r="E260" s="24">
        <v>0</v>
      </c>
      <c r="F260" s="92">
        <f t="shared" si="92"/>
        <v>0</v>
      </c>
      <c r="G260" s="92">
        <v>0</v>
      </c>
      <c r="H260" s="92">
        <v>0</v>
      </c>
      <c r="I260" s="92">
        <v>0</v>
      </c>
      <c r="J260" s="92">
        <v>0</v>
      </c>
      <c r="K260" s="92">
        <v>0</v>
      </c>
      <c r="L260" s="117"/>
      <c r="M260" s="19"/>
    </row>
    <row r="261" spans="1:14" ht="39" customHeight="1" x14ac:dyDescent="0.2">
      <c r="A261" s="98"/>
      <c r="B261" s="90"/>
      <c r="C261" s="28"/>
      <c r="D261" s="13" t="s">
        <v>7</v>
      </c>
      <c r="E261" s="24">
        <v>0</v>
      </c>
      <c r="F261" s="92">
        <f t="shared" si="92"/>
        <v>0</v>
      </c>
      <c r="G261" s="92">
        <v>0</v>
      </c>
      <c r="H261" s="92">
        <v>0</v>
      </c>
      <c r="I261" s="92">
        <v>0</v>
      </c>
      <c r="J261" s="92">
        <v>0</v>
      </c>
      <c r="K261" s="92">
        <v>0</v>
      </c>
      <c r="L261" s="117"/>
      <c r="M261" s="19"/>
    </row>
    <row r="262" spans="1:14" ht="47.25" customHeight="1" x14ac:dyDescent="0.2">
      <c r="A262" s="98"/>
      <c r="B262" s="90"/>
      <c r="C262" s="28"/>
      <c r="D262" s="13" t="s">
        <v>16</v>
      </c>
      <c r="E262" s="24">
        <v>0</v>
      </c>
      <c r="F262" s="92">
        <f t="shared" si="92"/>
        <v>427</v>
      </c>
      <c r="G262" s="92">
        <v>0</v>
      </c>
      <c r="H262" s="92">
        <v>427</v>
      </c>
      <c r="I262" s="92">
        <v>0</v>
      </c>
      <c r="J262" s="92">
        <v>0</v>
      </c>
      <c r="K262" s="92">
        <v>0</v>
      </c>
      <c r="L262" s="117"/>
      <c r="M262" s="19"/>
      <c r="N262" s="136"/>
    </row>
    <row r="263" spans="1:14" ht="34.5" customHeight="1" x14ac:dyDescent="0.2">
      <c r="A263" s="99"/>
      <c r="B263" s="91"/>
      <c r="C263" s="20"/>
      <c r="D263" s="13" t="s">
        <v>26</v>
      </c>
      <c r="E263" s="24">
        <v>0</v>
      </c>
      <c r="F263" s="92">
        <f t="shared" si="92"/>
        <v>0</v>
      </c>
      <c r="G263" s="92">
        <v>0</v>
      </c>
      <c r="H263" s="92">
        <v>0</v>
      </c>
      <c r="I263" s="92">
        <v>0</v>
      </c>
      <c r="J263" s="92">
        <v>0</v>
      </c>
      <c r="K263" s="92">
        <v>0</v>
      </c>
      <c r="L263" s="117"/>
      <c r="M263" s="19"/>
    </row>
    <row r="264" spans="1:14" ht="15" customHeight="1" x14ac:dyDescent="0.2">
      <c r="A264" s="97" t="s">
        <v>253</v>
      </c>
      <c r="B264" s="86" t="s">
        <v>275</v>
      </c>
      <c r="C264" s="18">
        <v>2020</v>
      </c>
      <c r="D264" s="13" t="s">
        <v>2</v>
      </c>
      <c r="E264" s="24">
        <f>SUM(E265:E268)</f>
        <v>0</v>
      </c>
      <c r="F264" s="92">
        <f t="shared" ref="F264:F268" si="96">SUM(G264:K264)</f>
        <v>2000</v>
      </c>
      <c r="G264" s="92">
        <f t="shared" ref="G264:K264" si="97">SUM(G265:G268)</f>
        <v>0</v>
      </c>
      <c r="H264" s="92">
        <f t="shared" si="97"/>
        <v>2000</v>
      </c>
      <c r="I264" s="92">
        <f t="shared" si="97"/>
        <v>0</v>
      </c>
      <c r="J264" s="92">
        <f t="shared" si="97"/>
        <v>0</v>
      </c>
      <c r="K264" s="92">
        <f t="shared" si="97"/>
        <v>0</v>
      </c>
      <c r="L264" s="117"/>
      <c r="M264" s="19"/>
    </row>
    <row r="265" spans="1:14" ht="54" customHeight="1" x14ac:dyDescent="0.2">
      <c r="A265" s="98"/>
      <c r="B265" s="90"/>
      <c r="C265" s="28"/>
      <c r="D265" s="13" t="s">
        <v>1</v>
      </c>
      <c r="E265" s="24">
        <v>0</v>
      </c>
      <c r="F265" s="92">
        <f t="shared" si="96"/>
        <v>0</v>
      </c>
      <c r="G265" s="92">
        <v>0</v>
      </c>
      <c r="H265" s="92">
        <v>0</v>
      </c>
      <c r="I265" s="92">
        <v>0</v>
      </c>
      <c r="J265" s="92">
        <v>0</v>
      </c>
      <c r="K265" s="92">
        <v>0</v>
      </c>
      <c r="L265" s="117"/>
      <c r="M265" s="19"/>
    </row>
    <row r="266" spans="1:14" ht="39" customHeight="1" x14ac:dyDescent="0.2">
      <c r="A266" s="98"/>
      <c r="B266" s="90"/>
      <c r="C266" s="28"/>
      <c r="D266" s="13" t="s">
        <v>7</v>
      </c>
      <c r="E266" s="24">
        <v>0</v>
      </c>
      <c r="F266" s="92">
        <f t="shared" si="96"/>
        <v>0</v>
      </c>
      <c r="G266" s="92">
        <v>0</v>
      </c>
      <c r="H266" s="92">
        <v>0</v>
      </c>
      <c r="I266" s="92">
        <v>0</v>
      </c>
      <c r="J266" s="92">
        <v>0</v>
      </c>
      <c r="K266" s="92">
        <v>0</v>
      </c>
      <c r="L266" s="117"/>
      <c r="M266" s="19"/>
    </row>
    <row r="267" spans="1:14" ht="47.25" customHeight="1" x14ac:dyDescent="0.2">
      <c r="A267" s="98"/>
      <c r="B267" s="90"/>
      <c r="C267" s="28"/>
      <c r="D267" s="13" t="s">
        <v>16</v>
      </c>
      <c r="E267" s="24">
        <v>0</v>
      </c>
      <c r="F267" s="92">
        <f t="shared" si="96"/>
        <v>2000</v>
      </c>
      <c r="G267" s="92">
        <v>0</v>
      </c>
      <c r="H267" s="92">
        <v>2000</v>
      </c>
      <c r="I267" s="92">
        <v>0</v>
      </c>
      <c r="J267" s="92">
        <v>0</v>
      </c>
      <c r="K267" s="92">
        <v>0</v>
      </c>
      <c r="L267" s="117"/>
      <c r="M267" s="19"/>
      <c r="N267" s="136"/>
    </row>
    <row r="268" spans="1:14" ht="34.5" customHeight="1" x14ac:dyDescent="0.2">
      <c r="A268" s="99"/>
      <c r="B268" s="91"/>
      <c r="C268" s="20"/>
      <c r="D268" s="13" t="s">
        <v>26</v>
      </c>
      <c r="E268" s="24">
        <v>0</v>
      </c>
      <c r="F268" s="92">
        <f t="shared" si="96"/>
        <v>0</v>
      </c>
      <c r="G268" s="92">
        <v>0</v>
      </c>
      <c r="H268" s="92">
        <v>0</v>
      </c>
      <c r="I268" s="92">
        <v>0</v>
      </c>
      <c r="J268" s="92">
        <v>0</v>
      </c>
      <c r="K268" s="92">
        <v>0</v>
      </c>
      <c r="L268" s="117"/>
      <c r="M268" s="19"/>
    </row>
    <row r="269" spans="1:14" ht="15" customHeight="1" x14ac:dyDescent="0.2">
      <c r="A269" s="146"/>
      <c r="B269" s="147" t="s">
        <v>140</v>
      </c>
      <c r="C269" s="148"/>
      <c r="D269" s="83" t="s">
        <v>2</v>
      </c>
      <c r="E269" s="127">
        <f>SUM(E270:E273)</f>
        <v>0</v>
      </c>
      <c r="F269" s="127">
        <f t="shared" si="88"/>
        <v>1833832.7500000002</v>
      </c>
      <c r="G269" s="127">
        <f t="shared" ref="G269:K273" si="98">G174</f>
        <v>481469.85000000003</v>
      </c>
      <c r="H269" s="127">
        <f t="shared" si="98"/>
        <v>461530.30000000005</v>
      </c>
      <c r="I269" s="127">
        <f t="shared" si="98"/>
        <v>445416.30000000005</v>
      </c>
      <c r="J269" s="127">
        <f t="shared" si="98"/>
        <v>445416.30000000005</v>
      </c>
      <c r="K269" s="127">
        <f t="shared" si="98"/>
        <v>0</v>
      </c>
      <c r="L269" s="149"/>
      <c r="M269" s="150"/>
    </row>
    <row r="270" spans="1:14" ht="45" x14ac:dyDescent="0.2">
      <c r="A270" s="151"/>
      <c r="B270" s="152"/>
      <c r="C270" s="153"/>
      <c r="D270" s="83" t="s">
        <v>1</v>
      </c>
      <c r="E270" s="127">
        <v>0</v>
      </c>
      <c r="F270" s="127">
        <f t="shared" si="88"/>
        <v>0</v>
      </c>
      <c r="G270" s="127">
        <f t="shared" si="98"/>
        <v>0</v>
      </c>
      <c r="H270" s="127">
        <f t="shared" si="98"/>
        <v>0</v>
      </c>
      <c r="I270" s="127">
        <f t="shared" si="98"/>
        <v>0</v>
      </c>
      <c r="J270" s="127">
        <f t="shared" si="98"/>
        <v>0</v>
      </c>
      <c r="K270" s="127">
        <f t="shared" si="98"/>
        <v>0</v>
      </c>
      <c r="L270" s="154"/>
      <c r="M270" s="155"/>
    </row>
    <row r="271" spans="1:14" ht="45.75" customHeight="1" x14ac:dyDescent="0.2">
      <c r="A271" s="151"/>
      <c r="B271" s="152"/>
      <c r="C271" s="153"/>
      <c r="D271" s="83" t="s">
        <v>7</v>
      </c>
      <c r="E271" s="127">
        <v>0</v>
      </c>
      <c r="F271" s="127">
        <f t="shared" si="88"/>
        <v>0</v>
      </c>
      <c r="G271" s="127">
        <f t="shared" si="98"/>
        <v>0</v>
      </c>
      <c r="H271" s="127">
        <f t="shared" si="98"/>
        <v>0</v>
      </c>
      <c r="I271" s="127">
        <f t="shared" si="98"/>
        <v>0</v>
      </c>
      <c r="J271" s="127">
        <f t="shared" si="98"/>
        <v>0</v>
      </c>
      <c r="K271" s="127">
        <f t="shared" si="98"/>
        <v>0</v>
      </c>
      <c r="L271" s="156"/>
      <c r="M271" s="157"/>
    </row>
    <row r="272" spans="1:14" ht="49.5" customHeight="1" x14ac:dyDescent="0.2">
      <c r="A272" s="151"/>
      <c r="B272" s="152"/>
      <c r="C272" s="153"/>
      <c r="D272" s="83" t="s">
        <v>16</v>
      </c>
      <c r="E272" s="127">
        <v>0</v>
      </c>
      <c r="F272" s="127">
        <f t="shared" si="88"/>
        <v>1833832.7500000002</v>
      </c>
      <c r="G272" s="127">
        <f t="shared" si="98"/>
        <v>481469.85000000003</v>
      </c>
      <c r="H272" s="127">
        <f t="shared" si="98"/>
        <v>461530.30000000005</v>
      </c>
      <c r="I272" s="127">
        <f t="shared" si="98"/>
        <v>445416.30000000005</v>
      </c>
      <c r="J272" s="127">
        <f t="shared" si="98"/>
        <v>445416.30000000005</v>
      </c>
      <c r="K272" s="127">
        <f t="shared" si="98"/>
        <v>0</v>
      </c>
      <c r="L272" s="158"/>
      <c r="M272" s="126"/>
    </row>
    <row r="273" spans="1:15" ht="15" x14ac:dyDescent="0.2">
      <c r="A273" s="159"/>
      <c r="B273" s="160"/>
      <c r="C273" s="161"/>
      <c r="D273" s="83" t="s">
        <v>30</v>
      </c>
      <c r="E273" s="127">
        <v>0</v>
      </c>
      <c r="F273" s="127">
        <f t="shared" si="88"/>
        <v>0</v>
      </c>
      <c r="G273" s="127">
        <f t="shared" si="98"/>
        <v>0</v>
      </c>
      <c r="H273" s="127">
        <f t="shared" si="98"/>
        <v>0</v>
      </c>
      <c r="I273" s="127">
        <f t="shared" si="98"/>
        <v>0</v>
      </c>
      <c r="J273" s="127">
        <f t="shared" si="98"/>
        <v>0</v>
      </c>
      <c r="K273" s="127">
        <f t="shared" si="98"/>
        <v>0</v>
      </c>
      <c r="L273" s="158"/>
      <c r="M273" s="126"/>
    </row>
    <row r="274" spans="1:15" ht="15" customHeight="1" x14ac:dyDescent="0.2">
      <c r="A274" s="78" t="s">
        <v>283</v>
      </c>
      <c r="B274" s="79"/>
      <c r="C274" s="79"/>
      <c r="D274" s="79"/>
      <c r="E274" s="79"/>
      <c r="F274" s="79"/>
      <c r="G274" s="79"/>
      <c r="H274" s="79"/>
      <c r="I274" s="79"/>
      <c r="J274" s="79"/>
      <c r="K274" s="79"/>
      <c r="L274" s="79"/>
      <c r="M274" s="80"/>
    </row>
    <row r="275" spans="1:15" ht="25.5" customHeight="1" x14ac:dyDescent="0.2">
      <c r="A275" s="124" t="s">
        <v>6</v>
      </c>
      <c r="B275" s="125" t="s">
        <v>235</v>
      </c>
      <c r="C275" s="126" t="s">
        <v>131</v>
      </c>
      <c r="D275" s="83" t="s">
        <v>2</v>
      </c>
      <c r="E275" s="127">
        <f>E280</f>
        <v>0</v>
      </c>
      <c r="F275" s="162">
        <f>SUM(G275:K275)</f>
        <v>26388.61</v>
      </c>
      <c r="G275" s="163">
        <f t="shared" ref="G275:K275" si="99">SUM(G276:G279)</f>
        <v>2306.1099999999997</v>
      </c>
      <c r="H275" s="163">
        <f t="shared" si="99"/>
        <v>24082.5</v>
      </c>
      <c r="I275" s="163">
        <f t="shared" si="99"/>
        <v>0</v>
      </c>
      <c r="J275" s="163">
        <f t="shared" si="99"/>
        <v>0</v>
      </c>
      <c r="K275" s="163">
        <f t="shared" si="99"/>
        <v>0</v>
      </c>
      <c r="L275" s="117" t="s">
        <v>33</v>
      </c>
      <c r="M275" s="164" t="s">
        <v>285</v>
      </c>
    </row>
    <row r="276" spans="1:15" ht="47.25" customHeight="1" x14ac:dyDescent="0.2">
      <c r="A276" s="124"/>
      <c r="B276" s="125"/>
      <c r="C276" s="126"/>
      <c r="D276" s="83" t="s">
        <v>1</v>
      </c>
      <c r="E276" s="127">
        <f>E281</f>
        <v>0</v>
      </c>
      <c r="F276" s="163">
        <f t="shared" ref="F276:K276" si="100">F281</f>
        <v>0</v>
      </c>
      <c r="G276" s="163">
        <f t="shared" si="100"/>
        <v>0</v>
      </c>
      <c r="H276" s="163">
        <f t="shared" si="100"/>
        <v>0</v>
      </c>
      <c r="I276" s="163">
        <f t="shared" si="100"/>
        <v>0</v>
      </c>
      <c r="J276" s="163">
        <f t="shared" si="100"/>
        <v>0</v>
      </c>
      <c r="K276" s="163">
        <f t="shared" si="100"/>
        <v>0</v>
      </c>
      <c r="L276" s="117"/>
      <c r="M276" s="165"/>
    </row>
    <row r="277" spans="1:15" ht="60" x14ac:dyDescent="0.2">
      <c r="A277" s="124"/>
      <c r="B277" s="125"/>
      <c r="C277" s="126"/>
      <c r="D277" s="83" t="s">
        <v>7</v>
      </c>
      <c r="E277" s="127">
        <f t="shared" ref="E277" si="101">E282</f>
        <v>0</v>
      </c>
      <c r="F277" s="163">
        <f t="shared" ref="E277:K279" si="102">F282</f>
        <v>16278.04</v>
      </c>
      <c r="G277" s="163">
        <f>G282</f>
        <v>696.67</v>
      </c>
      <c r="H277" s="163">
        <f t="shared" si="102"/>
        <v>15581.37</v>
      </c>
      <c r="I277" s="163">
        <f t="shared" si="102"/>
        <v>0</v>
      </c>
      <c r="J277" s="163">
        <f t="shared" si="102"/>
        <v>0</v>
      </c>
      <c r="K277" s="163">
        <f t="shared" si="102"/>
        <v>0</v>
      </c>
      <c r="L277" s="117"/>
      <c r="M277" s="165"/>
    </row>
    <row r="278" spans="1:15" ht="60" x14ac:dyDescent="0.2">
      <c r="A278" s="124"/>
      <c r="B278" s="125"/>
      <c r="C278" s="126"/>
      <c r="D278" s="83" t="s">
        <v>16</v>
      </c>
      <c r="E278" s="127">
        <f t="shared" ref="E278" si="103">E283</f>
        <v>0</v>
      </c>
      <c r="F278" s="163">
        <f t="shared" si="102"/>
        <v>8899.869999999999</v>
      </c>
      <c r="G278" s="163">
        <f>G283</f>
        <v>398.74</v>
      </c>
      <c r="H278" s="163">
        <f t="shared" si="102"/>
        <v>8501.1299999999992</v>
      </c>
      <c r="I278" s="163">
        <f t="shared" si="102"/>
        <v>0</v>
      </c>
      <c r="J278" s="163">
        <f t="shared" si="102"/>
        <v>0</v>
      </c>
      <c r="K278" s="163">
        <f t="shared" si="102"/>
        <v>0</v>
      </c>
      <c r="L278" s="117"/>
      <c r="M278" s="165"/>
    </row>
    <row r="279" spans="1:15" ht="15" x14ac:dyDescent="0.2">
      <c r="A279" s="124"/>
      <c r="B279" s="125"/>
      <c r="C279" s="126"/>
      <c r="D279" s="83" t="s">
        <v>30</v>
      </c>
      <c r="E279" s="127">
        <f t="shared" si="102"/>
        <v>0</v>
      </c>
      <c r="F279" s="163">
        <f t="shared" si="102"/>
        <v>1210.7</v>
      </c>
      <c r="G279" s="163">
        <f t="shared" si="102"/>
        <v>1210.7</v>
      </c>
      <c r="H279" s="163">
        <f t="shared" si="102"/>
        <v>0</v>
      </c>
      <c r="I279" s="163">
        <f t="shared" si="102"/>
        <v>0</v>
      </c>
      <c r="J279" s="163">
        <f t="shared" si="102"/>
        <v>0</v>
      </c>
      <c r="K279" s="163">
        <f t="shared" si="102"/>
        <v>0</v>
      </c>
      <c r="L279" s="117"/>
      <c r="M279" s="166"/>
    </row>
    <row r="280" spans="1:15" ht="15" x14ac:dyDescent="0.2">
      <c r="A280" s="167" t="s">
        <v>12</v>
      </c>
      <c r="B280" s="102" t="s">
        <v>236</v>
      </c>
      <c r="C280" s="18"/>
      <c r="D280" s="13" t="s">
        <v>2</v>
      </c>
      <c r="E280" s="24">
        <f>SUM(E281:E284)</f>
        <v>0</v>
      </c>
      <c r="F280" s="92">
        <f t="shared" ref="F280:F284" si="104">SUM(G280:K280)</f>
        <v>26388.61</v>
      </c>
      <c r="G280" s="92">
        <f t="shared" ref="G280:K280" si="105">SUM(G281:G284)</f>
        <v>2306.1099999999997</v>
      </c>
      <c r="H280" s="92">
        <f t="shared" si="105"/>
        <v>24082.5</v>
      </c>
      <c r="I280" s="92">
        <f t="shared" si="105"/>
        <v>0</v>
      </c>
      <c r="J280" s="92">
        <f t="shared" si="105"/>
        <v>0</v>
      </c>
      <c r="K280" s="92">
        <f t="shared" si="105"/>
        <v>0</v>
      </c>
      <c r="L280" s="132"/>
      <c r="M280" s="103"/>
    </row>
    <row r="281" spans="1:15" ht="45" x14ac:dyDescent="0.2">
      <c r="A281" s="167"/>
      <c r="B281" s="102"/>
      <c r="C281" s="28"/>
      <c r="D281" s="13" t="s">
        <v>1</v>
      </c>
      <c r="E281" s="24">
        <v>0</v>
      </c>
      <c r="F281" s="92">
        <f t="shared" si="104"/>
        <v>0</v>
      </c>
      <c r="G281" s="135">
        <v>0</v>
      </c>
      <c r="H281" s="135">
        <v>0</v>
      </c>
      <c r="I281" s="135">
        <v>0</v>
      </c>
      <c r="J281" s="135">
        <v>0</v>
      </c>
      <c r="K281" s="135">
        <v>0</v>
      </c>
      <c r="L281" s="133"/>
      <c r="M281" s="168"/>
    </row>
    <row r="282" spans="1:15" ht="45" x14ac:dyDescent="0.2">
      <c r="A282" s="167"/>
      <c r="B282" s="102"/>
      <c r="C282" s="28"/>
      <c r="D282" s="13" t="s">
        <v>7</v>
      </c>
      <c r="E282" s="24">
        <v>0</v>
      </c>
      <c r="F282" s="92">
        <f t="shared" si="104"/>
        <v>16278.04</v>
      </c>
      <c r="G282" s="135">
        <v>696.67</v>
      </c>
      <c r="H282" s="135">
        <v>15581.37</v>
      </c>
      <c r="I282" s="135">
        <v>0</v>
      </c>
      <c r="J282" s="135">
        <v>0</v>
      </c>
      <c r="K282" s="135">
        <v>0</v>
      </c>
      <c r="L282" s="133"/>
      <c r="M282" s="168"/>
      <c r="N282" s="101"/>
      <c r="O282" s="101"/>
    </row>
    <row r="283" spans="1:15" ht="45" x14ac:dyDescent="0.2">
      <c r="A283" s="167"/>
      <c r="B283" s="102"/>
      <c r="C283" s="28"/>
      <c r="D283" s="13" t="s">
        <v>16</v>
      </c>
      <c r="E283" s="24">
        <v>0</v>
      </c>
      <c r="F283" s="92">
        <f t="shared" si="104"/>
        <v>8899.869999999999</v>
      </c>
      <c r="G283" s="135">
        <v>398.74</v>
      </c>
      <c r="H283" s="135">
        <v>8501.1299999999992</v>
      </c>
      <c r="I283" s="135">
        <v>0</v>
      </c>
      <c r="J283" s="135">
        <v>0</v>
      </c>
      <c r="K283" s="135">
        <v>0</v>
      </c>
      <c r="L283" s="133"/>
      <c r="M283" s="168"/>
      <c r="O283" s="101"/>
    </row>
    <row r="284" spans="1:15" ht="30" x14ac:dyDescent="0.2">
      <c r="A284" s="167"/>
      <c r="B284" s="102"/>
      <c r="C284" s="20"/>
      <c r="D284" s="13" t="s">
        <v>26</v>
      </c>
      <c r="E284" s="24">
        <v>0</v>
      </c>
      <c r="F284" s="92">
        <f t="shared" si="104"/>
        <v>1210.7</v>
      </c>
      <c r="G284" s="135">
        <v>1210.7</v>
      </c>
      <c r="H284" s="135">
        <v>0</v>
      </c>
      <c r="I284" s="135">
        <v>0</v>
      </c>
      <c r="J284" s="135">
        <v>0</v>
      </c>
      <c r="K284" s="135">
        <v>0</v>
      </c>
      <c r="L284" s="134"/>
      <c r="M284" s="169"/>
    </row>
    <row r="285" spans="1:15" ht="18.75" customHeight="1" x14ac:dyDescent="0.2">
      <c r="A285" s="150" t="s">
        <v>10</v>
      </c>
      <c r="B285" s="138" t="s">
        <v>237</v>
      </c>
      <c r="C285" s="150" t="s">
        <v>131</v>
      </c>
      <c r="D285" s="83" t="s">
        <v>2</v>
      </c>
      <c r="E285" s="170">
        <f>SUM(E286:E289)</f>
        <v>375594.91</v>
      </c>
      <c r="F285" s="162">
        <f>SUM(G285:K285)</f>
        <v>20926.21</v>
      </c>
      <c r="G285" s="163">
        <f t="shared" ref="G285:K285" si="106">SUM(G286:G289)</f>
        <v>5926.21</v>
      </c>
      <c r="H285" s="171">
        <f t="shared" si="106"/>
        <v>5000</v>
      </c>
      <c r="I285" s="171">
        <f t="shared" si="106"/>
        <v>5000</v>
      </c>
      <c r="J285" s="171">
        <f t="shared" si="106"/>
        <v>5000</v>
      </c>
      <c r="K285" s="171">
        <f t="shared" si="106"/>
        <v>0</v>
      </c>
      <c r="L285" s="132" t="s">
        <v>33</v>
      </c>
      <c r="M285" s="164" t="s">
        <v>284</v>
      </c>
    </row>
    <row r="286" spans="1:15" ht="45" x14ac:dyDescent="0.2">
      <c r="A286" s="155"/>
      <c r="B286" s="141"/>
      <c r="C286" s="155"/>
      <c r="D286" s="83" t="s">
        <v>1</v>
      </c>
      <c r="E286" s="170">
        <f>E291+E301+E306</f>
        <v>0</v>
      </c>
      <c r="F286" s="162">
        <f>SUM(G286:K286)</f>
        <v>0</v>
      </c>
      <c r="G286" s="163">
        <f>G291+G296+G301+G306</f>
        <v>0</v>
      </c>
      <c r="H286" s="163">
        <f t="shared" ref="H286:K289" si="107">-H291+H301+H306</f>
        <v>0</v>
      </c>
      <c r="I286" s="163">
        <f t="shared" si="107"/>
        <v>0</v>
      </c>
      <c r="J286" s="163">
        <f t="shared" si="107"/>
        <v>0</v>
      </c>
      <c r="K286" s="163">
        <f t="shared" si="107"/>
        <v>0</v>
      </c>
      <c r="L286" s="133"/>
      <c r="M286" s="165"/>
    </row>
    <row r="287" spans="1:15" ht="60" x14ac:dyDescent="0.2">
      <c r="A287" s="155"/>
      <c r="B287" s="141"/>
      <c r="C287" s="155"/>
      <c r="D287" s="83" t="s">
        <v>7</v>
      </c>
      <c r="E287" s="170">
        <f>E292+E302+E307</f>
        <v>61359.81</v>
      </c>
      <c r="F287" s="162">
        <f>SUM(G287:K287)</f>
        <v>935.68</v>
      </c>
      <c r="G287" s="163">
        <f t="shared" ref="G287:G289" si="108">G292+G297+G302+G307</f>
        <v>935.68</v>
      </c>
      <c r="H287" s="163">
        <f t="shared" si="107"/>
        <v>0</v>
      </c>
      <c r="I287" s="163">
        <f t="shared" si="107"/>
        <v>0</v>
      </c>
      <c r="J287" s="163">
        <f t="shared" si="107"/>
        <v>0</v>
      </c>
      <c r="K287" s="163">
        <f t="shared" si="107"/>
        <v>0</v>
      </c>
      <c r="L287" s="133"/>
      <c r="M287" s="165"/>
    </row>
    <row r="288" spans="1:15" ht="60" x14ac:dyDescent="0.2">
      <c r="A288" s="155"/>
      <c r="B288" s="141"/>
      <c r="C288" s="155"/>
      <c r="D288" s="83" t="s">
        <v>16</v>
      </c>
      <c r="E288" s="170">
        <f>E293+E303+E308</f>
        <v>67278.3</v>
      </c>
      <c r="F288" s="162">
        <f>SUM(G288:K288)</f>
        <v>19990.53</v>
      </c>
      <c r="G288" s="163">
        <f t="shared" si="108"/>
        <v>4990.53</v>
      </c>
      <c r="H288" s="163">
        <f t="shared" si="107"/>
        <v>5000</v>
      </c>
      <c r="I288" s="163">
        <f t="shared" si="107"/>
        <v>5000</v>
      </c>
      <c r="J288" s="163">
        <f t="shared" si="107"/>
        <v>5000</v>
      </c>
      <c r="K288" s="163">
        <f t="shared" si="107"/>
        <v>0</v>
      </c>
      <c r="L288" s="133"/>
      <c r="M288" s="165"/>
      <c r="O288" s="136"/>
    </row>
    <row r="289" spans="1:13" ht="30" x14ac:dyDescent="0.2">
      <c r="A289" s="157"/>
      <c r="B289" s="144"/>
      <c r="C289" s="157"/>
      <c r="D289" s="83" t="s">
        <v>26</v>
      </c>
      <c r="E289" s="170">
        <f>E294+E304+E309</f>
        <v>246956.79999999999</v>
      </c>
      <c r="F289" s="162">
        <f>SUM(G289:K289)</f>
        <v>0</v>
      </c>
      <c r="G289" s="163">
        <f t="shared" si="108"/>
        <v>0</v>
      </c>
      <c r="H289" s="163">
        <f t="shared" si="107"/>
        <v>0</v>
      </c>
      <c r="I289" s="163">
        <f t="shared" si="107"/>
        <v>0</v>
      </c>
      <c r="J289" s="163">
        <f t="shared" si="107"/>
        <v>0</v>
      </c>
      <c r="K289" s="163">
        <f t="shared" si="107"/>
        <v>0</v>
      </c>
      <c r="L289" s="134"/>
      <c r="M289" s="166"/>
    </row>
    <row r="290" spans="1:13" ht="15" x14ac:dyDescent="0.2">
      <c r="A290" s="167" t="s">
        <v>13</v>
      </c>
      <c r="B290" s="102" t="s">
        <v>238</v>
      </c>
      <c r="C290" s="18"/>
      <c r="D290" s="13" t="s">
        <v>2</v>
      </c>
      <c r="E290" s="24">
        <f>SUM(E291:E294)</f>
        <v>99176.41</v>
      </c>
      <c r="F290" s="92">
        <f t="shared" ref="F290:F304" si="109">SUM(G290:K290)</f>
        <v>0</v>
      </c>
      <c r="G290" s="92">
        <f t="shared" ref="G290:K290" si="110">SUM(G291:G294)</f>
        <v>0</v>
      </c>
      <c r="H290" s="92">
        <f t="shared" si="110"/>
        <v>0</v>
      </c>
      <c r="I290" s="92">
        <f t="shared" si="110"/>
        <v>0</v>
      </c>
      <c r="J290" s="92">
        <f t="shared" si="110"/>
        <v>0</v>
      </c>
      <c r="K290" s="92">
        <f t="shared" si="110"/>
        <v>0</v>
      </c>
      <c r="L290" s="132"/>
      <c r="M290" s="103"/>
    </row>
    <row r="291" spans="1:13" ht="45" x14ac:dyDescent="0.2">
      <c r="A291" s="167"/>
      <c r="B291" s="102"/>
      <c r="C291" s="28"/>
      <c r="D291" s="13" t="s">
        <v>1</v>
      </c>
      <c r="E291" s="24">
        <v>0</v>
      </c>
      <c r="F291" s="92">
        <f t="shared" si="109"/>
        <v>0</v>
      </c>
      <c r="G291" s="92">
        <v>0</v>
      </c>
      <c r="H291" s="135">
        <v>0</v>
      </c>
      <c r="I291" s="135">
        <v>0</v>
      </c>
      <c r="J291" s="135">
        <v>0</v>
      </c>
      <c r="K291" s="135">
        <v>0</v>
      </c>
      <c r="L291" s="133"/>
      <c r="M291" s="168"/>
    </row>
    <row r="292" spans="1:13" ht="45" x14ac:dyDescent="0.2">
      <c r="A292" s="167"/>
      <c r="B292" s="102"/>
      <c r="C292" s="28"/>
      <c r="D292" s="13" t="s">
        <v>7</v>
      </c>
      <c r="E292" s="93">
        <v>61359.81</v>
      </c>
      <c r="F292" s="92">
        <f t="shared" si="109"/>
        <v>0</v>
      </c>
      <c r="G292" s="92">
        <v>0</v>
      </c>
      <c r="H292" s="135">
        <v>0</v>
      </c>
      <c r="I292" s="135">
        <v>0</v>
      </c>
      <c r="J292" s="135">
        <v>0</v>
      </c>
      <c r="K292" s="135">
        <v>0</v>
      </c>
      <c r="L292" s="133"/>
      <c r="M292" s="168"/>
    </row>
    <row r="293" spans="1:13" ht="45" x14ac:dyDescent="0.2">
      <c r="A293" s="167"/>
      <c r="B293" s="102"/>
      <c r="C293" s="28"/>
      <c r="D293" s="13" t="s">
        <v>16</v>
      </c>
      <c r="E293" s="93">
        <v>37816.6</v>
      </c>
      <c r="F293" s="92">
        <f t="shared" si="109"/>
        <v>0</v>
      </c>
      <c r="G293" s="92">
        <v>0</v>
      </c>
      <c r="H293" s="135">
        <v>0</v>
      </c>
      <c r="I293" s="135">
        <v>0</v>
      </c>
      <c r="J293" s="135">
        <v>0</v>
      </c>
      <c r="K293" s="135">
        <v>0</v>
      </c>
      <c r="L293" s="133"/>
      <c r="M293" s="168"/>
    </row>
    <row r="294" spans="1:13" ht="30" x14ac:dyDescent="0.2">
      <c r="A294" s="167"/>
      <c r="B294" s="102"/>
      <c r="C294" s="20"/>
      <c r="D294" s="13" t="s">
        <v>26</v>
      </c>
      <c r="E294" s="24">
        <v>0</v>
      </c>
      <c r="F294" s="92">
        <v>0</v>
      </c>
      <c r="G294" s="92">
        <v>0</v>
      </c>
      <c r="H294" s="92">
        <v>0</v>
      </c>
      <c r="I294" s="92">
        <v>0</v>
      </c>
      <c r="J294" s="92">
        <v>0</v>
      </c>
      <c r="K294" s="135">
        <v>0</v>
      </c>
      <c r="L294" s="134"/>
      <c r="M294" s="169"/>
    </row>
    <row r="295" spans="1:13" ht="15" customHeight="1" x14ac:dyDescent="0.2">
      <c r="A295" s="97" t="s">
        <v>25</v>
      </c>
      <c r="B295" s="103" t="s">
        <v>312</v>
      </c>
      <c r="C295" s="18"/>
      <c r="D295" s="13" t="s">
        <v>2</v>
      </c>
      <c r="E295" s="24">
        <f>SUM(E296:E299)</f>
        <v>246956.79999999999</v>
      </c>
      <c r="F295" s="92">
        <f t="shared" ref="F295:F299" si="111">SUM(G295:K295)</f>
        <v>1471.21</v>
      </c>
      <c r="G295" s="92">
        <f t="shared" ref="G295:K295" si="112">SUM(G296:G299)</f>
        <v>1471.21</v>
      </c>
      <c r="H295" s="92">
        <f t="shared" si="112"/>
        <v>0</v>
      </c>
      <c r="I295" s="92">
        <f t="shared" si="112"/>
        <v>0</v>
      </c>
      <c r="J295" s="92">
        <f t="shared" si="112"/>
        <v>0</v>
      </c>
      <c r="K295" s="92">
        <f t="shared" si="112"/>
        <v>0</v>
      </c>
      <c r="L295" s="132"/>
      <c r="M295" s="103"/>
    </row>
    <row r="296" spans="1:13" ht="40.5" x14ac:dyDescent="0.2">
      <c r="A296" s="98"/>
      <c r="B296" s="104"/>
      <c r="C296" s="28"/>
      <c r="D296" s="172" t="s">
        <v>1</v>
      </c>
      <c r="E296" s="24">
        <v>0</v>
      </c>
      <c r="F296" s="92">
        <f t="shared" si="111"/>
        <v>0</v>
      </c>
      <c r="G296" s="92">
        <v>0</v>
      </c>
      <c r="H296" s="135">
        <v>0</v>
      </c>
      <c r="I296" s="135">
        <v>0</v>
      </c>
      <c r="J296" s="135">
        <v>0</v>
      </c>
      <c r="K296" s="135">
        <v>0</v>
      </c>
      <c r="L296" s="133"/>
      <c r="M296" s="104"/>
    </row>
    <row r="297" spans="1:13" ht="27" x14ac:dyDescent="0.2">
      <c r="A297" s="98"/>
      <c r="B297" s="104"/>
      <c r="C297" s="28"/>
      <c r="D297" s="172" t="s">
        <v>7</v>
      </c>
      <c r="E297" s="24">
        <v>0</v>
      </c>
      <c r="F297" s="92">
        <f t="shared" si="111"/>
        <v>935.68</v>
      </c>
      <c r="G297" s="92">
        <v>935.68</v>
      </c>
      <c r="H297" s="135">
        <v>0</v>
      </c>
      <c r="I297" s="135">
        <v>0</v>
      </c>
      <c r="J297" s="135">
        <v>0</v>
      </c>
      <c r="K297" s="135">
        <v>0</v>
      </c>
      <c r="L297" s="133"/>
      <c r="M297" s="104"/>
    </row>
    <row r="298" spans="1:13" ht="45" x14ac:dyDescent="0.2">
      <c r="A298" s="98"/>
      <c r="B298" s="104"/>
      <c r="C298" s="28"/>
      <c r="D298" s="13" t="s">
        <v>16</v>
      </c>
      <c r="E298" s="24">
        <v>0</v>
      </c>
      <c r="F298" s="92">
        <f t="shared" si="111"/>
        <v>535.53</v>
      </c>
      <c r="G298" s="92">
        <v>535.53</v>
      </c>
      <c r="H298" s="135">
        <v>0</v>
      </c>
      <c r="I298" s="135">
        <v>0</v>
      </c>
      <c r="J298" s="135">
        <v>0</v>
      </c>
      <c r="K298" s="135">
        <v>0</v>
      </c>
      <c r="L298" s="133"/>
      <c r="M298" s="104"/>
    </row>
    <row r="299" spans="1:13" ht="30" x14ac:dyDescent="0.2">
      <c r="A299" s="99"/>
      <c r="B299" s="105"/>
      <c r="C299" s="20"/>
      <c r="D299" s="13" t="s">
        <v>26</v>
      </c>
      <c r="E299" s="24">
        <v>246956.79999999999</v>
      </c>
      <c r="F299" s="92">
        <f t="shared" si="111"/>
        <v>0</v>
      </c>
      <c r="G299" s="92">
        <v>0</v>
      </c>
      <c r="H299" s="135">
        <v>0</v>
      </c>
      <c r="I299" s="135">
        <v>0</v>
      </c>
      <c r="J299" s="135">
        <v>0</v>
      </c>
      <c r="K299" s="135">
        <v>0</v>
      </c>
      <c r="L299" s="134"/>
      <c r="M299" s="105"/>
    </row>
    <row r="300" spans="1:13" ht="15" customHeight="1" x14ac:dyDescent="0.2">
      <c r="A300" s="97" t="s">
        <v>28</v>
      </c>
      <c r="B300" s="103" t="s">
        <v>269</v>
      </c>
      <c r="C300" s="18"/>
      <c r="D300" s="13" t="s">
        <v>2</v>
      </c>
      <c r="E300" s="24">
        <f>SUM(E301:E304)</f>
        <v>246956.79999999999</v>
      </c>
      <c r="F300" s="92">
        <f t="shared" si="109"/>
        <v>19455</v>
      </c>
      <c r="G300" s="92">
        <f t="shared" ref="G300:K300" si="113">SUM(G301:G304)</f>
        <v>4455</v>
      </c>
      <c r="H300" s="92">
        <f t="shared" si="113"/>
        <v>5000</v>
      </c>
      <c r="I300" s="92">
        <f t="shared" si="113"/>
        <v>5000</v>
      </c>
      <c r="J300" s="92">
        <f t="shared" si="113"/>
        <v>5000</v>
      </c>
      <c r="K300" s="92">
        <f t="shared" si="113"/>
        <v>0</v>
      </c>
      <c r="L300" s="132"/>
      <c r="M300" s="103"/>
    </row>
    <row r="301" spans="1:13" ht="40.5" x14ac:dyDescent="0.2">
      <c r="A301" s="98"/>
      <c r="B301" s="104"/>
      <c r="C301" s="28"/>
      <c r="D301" s="172" t="s">
        <v>1</v>
      </c>
      <c r="E301" s="24">
        <v>0</v>
      </c>
      <c r="F301" s="92">
        <f t="shared" si="109"/>
        <v>0</v>
      </c>
      <c r="G301" s="92">
        <v>0</v>
      </c>
      <c r="H301" s="135">
        <v>0</v>
      </c>
      <c r="I301" s="135">
        <v>0</v>
      </c>
      <c r="J301" s="135">
        <v>0</v>
      </c>
      <c r="K301" s="135">
        <v>0</v>
      </c>
      <c r="L301" s="133"/>
      <c r="M301" s="104"/>
    </row>
    <row r="302" spans="1:13" ht="27" x14ac:dyDescent="0.2">
      <c r="A302" s="98"/>
      <c r="B302" s="104"/>
      <c r="C302" s="28"/>
      <c r="D302" s="172" t="s">
        <v>7</v>
      </c>
      <c r="E302" s="24">
        <v>0</v>
      </c>
      <c r="F302" s="92">
        <f t="shared" si="109"/>
        <v>0</v>
      </c>
      <c r="G302" s="92">
        <v>0</v>
      </c>
      <c r="H302" s="135">
        <v>0</v>
      </c>
      <c r="I302" s="135">
        <v>0</v>
      </c>
      <c r="J302" s="135">
        <v>0</v>
      </c>
      <c r="K302" s="135">
        <v>0</v>
      </c>
      <c r="L302" s="133"/>
      <c r="M302" s="104"/>
    </row>
    <row r="303" spans="1:13" ht="45" x14ac:dyDescent="0.2">
      <c r="A303" s="98"/>
      <c r="B303" s="104"/>
      <c r="C303" s="28"/>
      <c r="D303" s="13" t="s">
        <v>16</v>
      </c>
      <c r="E303" s="24">
        <v>0</v>
      </c>
      <c r="F303" s="92">
        <f t="shared" si="109"/>
        <v>19455</v>
      </c>
      <c r="G303" s="92">
        <v>4455</v>
      </c>
      <c r="H303" s="135">
        <v>5000</v>
      </c>
      <c r="I303" s="135">
        <v>5000</v>
      </c>
      <c r="J303" s="135">
        <v>5000</v>
      </c>
      <c r="K303" s="135">
        <v>0</v>
      </c>
      <c r="L303" s="133"/>
      <c r="M303" s="104"/>
    </row>
    <row r="304" spans="1:13" ht="30" x14ac:dyDescent="0.2">
      <c r="A304" s="99"/>
      <c r="B304" s="105"/>
      <c r="C304" s="20"/>
      <c r="D304" s="13" t="s">
        <v>26</v>
      </c>
      <c r="E304" s="24">
        <v>246956.79999999999</v>
      </c>
      <c r="F304" s="92">
        <f t="shared" si="109"/>
        <v>0</v>
      </c>
      <c r="G304" s="92">
        <v>0</v>
      </c>
      <c r="H304" s="135">
        <v>0</v>
      </c>
      <c r="I304" s="135">
        <v>0</v>
      </c>
      <c r="J304" s="135">
        <v>0</v>
      </c>
      <c r="K304" s="135">
        <v>0</v>
      </c>
      <c r="L304" s="134"/>
      <c r="M304" s="105"/>
    </row>
    <row r="305" spans="1:13" ht="15" x14ac:dyDescent="0.2">
      <c r="A305" s="167" t="s">
        <v>169</v>
      </c>
      <c r="B305" s="102" t="s">
        <v>270</v>
      </c>
      <c r="C305" s="18"/>
      <c r="D305" s="13" t="s">
        <v>2</v>
      </c>
      <c r="E305" s="24">
        <f>SUM(E306:E309)</f>
        <v>29461.7</v>
      </c>
      <c r="F305" s="92">
        <f t="shared" ref="F305:F309" si="114">SUM(G305:K305)</f>
        <v>0</v>
      </c>
      <c r="G305" s="92">
        <f t="shared" ref="G305:K305" si="115">SUM(G306:G309)</f>
        <v>0</v>
      </c>
      <c r="H305" s="92">
        <f t="shared" si="115"/>
        <v>0</v>
      </c>
      <c r="I305" s="92">
        <f t="shared" si="115"/>
        <v>0</v>
      </c>
      <c r="J305" s="92">
        <f t="shared" si="115"/>
        <v>0</v>
      </c>
      <c r="K305" s="92">
        <f t="shared" si="115"/>
        <v>0</v>
      </c>
      <c r="L305" s="132"/>
      <c r="M305" s="103"/>
    </row>
    <row r="306" spans="1:13" ht="45" x14ac:dyDescent="0.2">
      <c r="A306" s="167"/>
      <c r="B306" s="102"/>
      <c r="C306" s="28"/>
      <c r="D306" s="13" t="s">
        <v>1</v>
      </c>
      <c r="E306" s="24">
        <v>0</v>
      </c>
      <c r="F306" s="92">
        <f t="shared" si="114"/>
        <v>0</v>
      </c>
      <c r="G306" s="92">
        <v>0</v>
      </c>
      <c r="H306" s="135">
        <v>0</v>
      </c>
      <c r="I306" s="135">
        <v>0</v>
      </c>
      <c r="J306" s="135">
        <v>0</v>
      </c>
      <c r="K306" s="135">
        <v>0</v>
      </c>
      <c r="L306" s="133"/>
      <c r="M306" s="168"/>
    </row>
    <row r="307" spans="1:13" ht="45" x14ac:dyDescent="0.2">
      <c r="A307" s="167"/>
      <c r="B307" s="102"/>
      <c r="C307" s="28"/>
      <c r="D307" s="13" t="s">
        <v>7</v>
      </c>
      <c r="E307" s="24">
        <v>0</v>
      </c>
      <c r="F307" s="92">
        <f t="shared" si="114"/>
        <v>0</v>
      </c>
      <c r="G307" s="92">
        <v>0</v>
      </c>
      <c r="H307" s="135">
        <v>0</v>
      </c>
      <c r="I307" s="135">
        <v>0</v>
      </c>
      <c r="J307" s="135">
        <v>0</v>
      </c>
      <c r="K307" s="135">
        <v>0</v>
      </c>
      <c r="L307" s="133"/>
      <c r="M307" s="168"/>
    </row>
    <row r="308" spans="1:13" ht="45" x14ac:dyDescent="0.2">
      <c r="A308" s="167"/>
      <c r="B308" s="102"/>
      <c r="C308" s="28"/>
      <c r="D308" s="13" t="s">
        <v>16</v>
      </c>
      <c r="E308" s="93">
        <v>29461.7</v>
      </c>
      <c r="F308" s="92">
        <f t="shared" si="114"/>
        <v>0</v>
      </c>
      <c r="G308" s="92">
        <v>0</v>
      </c>
      <c r="H308" s="135">
        <v>0</v>
      </c>
      <c r="I308" s="135">
        <v>0</v>
      </c>
      <c r="J308" s="135">
        <v>0</v>
      </c>
      <c r="K308" s="135">
        <v>0</v>
      </c>
      <c r="L308" s="133"/>
      <c r="M308" s="168"/>
    </row>
    <row r="309" spans="1:13" ht="30" x14ac:dyDescent="0.2">
      <c r="A309" s="167"/>
      <c r="B309" s="102"/>
      <c r="C309" s="20"/>
      <c r="D309" s="13" t="s">
        <v>26</v>
      </c>
      <c r="E309" s="24">
        <v>0</v>
      </c>
      <c r="F309" s="92">
        <f t="shared" si="114"/>
        <v>0</v>
      </c>
      <c r="G309" s="92">
        <v>0</v>
      </c>
      <c r="H309" s="135">
        <v>0</v>
      </c>
      <c r="I309" s="135">
        <v>0</v>
      </c>
      <c r="J309" s="135">
        <v>0</v>
      </c>
      <c r="K309" s="135">
        <v>0</v>
      </c>
      <c r="L309" s="134"/>
      <c r="M309" s="169"/>
    </row>
    <row r="310" spans="1:13" ht="15" customHeight="1" x14ac:dyDescent="0.2">
      <c r="A310" s="124"/>
      <c r="B310" s="173" t="s">
        <v>141</v>
      </c>
      <c r="C310" s="173"/>
      <c r="D310" s="174" t="s">
        <v>2</v>
      </c>
      <c r="E310" s="127">
        <v>0</v>
      </c>
      <c r="F310" s="162">
        <f t="shared" ref="F310:F319" si="116">SUM(G310:K310)</f>
        <v>47314.82</v>
      </c>
      <c r="G310" s="163">
        <f t="shared" ref="G310:K314" si="117">G285+G275</f>
        <v>8232.32</v>
      </c>
      <c r="H310" s="163">
        <f t="shared" si="117"/>
        <v>29082.5</v>
      </c>
      <c r="I310" s="163">
        <f t="shared" si="117"/>
        <v>5000</v>
      </c>
      <c r="J310" s="163">
        <f t="shared" si="117"/>
        <v>5000</v>
      </c>
      <c r="K310" s="163">
        <f t="shared" si="117"/>
        <v>0</v>
      </c>
      <c r="L310" s="158"/>
      <c r="M310" s="17"/>
    </row>
    <row r="311" spans="1:13" ht="42.75" x14ac:dyDescent="0.2">
      <c r="A311" s="124"/>
      <c r="B311" s="173"/>
      <c r="C311" s="173"/>
      <c r="D311" s="174" t="s">
        <v>1</v>
      </c>
      <c r="E311" s="127">
        <v>0</v>
      </c>
      <c r="F311" s="162">
        <f t="shared" si="116"/>
        <v>0</v>
      </c>
      <c r="G311" s="163">
        <f t="shared" si="117"/>
        <v>0</v>
      </c>
      <c r="H311" s="163">
        <f t="shared" si="117"/>
        <v>0</v>
      </c>
      <c r="I311" s="163">
        <f t="shared" si="117"/>
        <v>0</v>
      </c>
      <c r="J311" s="163">
        <f t="shared" si="117"/>
        <v>0</v>
      </c>
      <c r="K311" s="163">
        <f t="shared" si="117"/>
        <v>0</v>
      </c>
      <c r="L311" s="158"/>
      <c r="M311" s="17"/>
    </row>
    <row r="312" spans="1:13" ht="57" x14ac:dyDescent="0.2">
      <c r="A312" s="124"/>
      <c r="B312" s="173"/>
      <c r="C312" s="173"/>
      <c r="D312" s="174" t="s">
        <v>7</v>
      </c>
      <c r="E312" s="127">
        <v>0</v>
      </c>
      <c r="F312" s="162">
        <f t="shared" si="116"/>
        <v>17213.72</v>
      </c>
      <c r="G312" s="163">
        <f t="shared" si="117"/>
        <v>1632.35</v>
      </c>
      <c r="H312" s="163">
        <f t="shared" si="117"/>
        <v>15581.37</v>
      </c>
      <c r="I312" s="163">
        <f t="shared" si="117"/>
        <v>0</v>
      </c>
      <c r="J312" s="163">
        <f t="shared" si="117"/>
        <v>0</v>
      </c>
      <c r="K312" s="163">
        <f t="shared" si="117"/>
        <v>0</v>
      </c>
      <c r="L312" s="158"/>
      <c r="M312" s="17"/>
    </row>
    <row r="313" spans="1:13" ht="55.5" customHeight="1" x14ac:dyDescent="0.2">
      <c r="A313" s="124"/>
      <c r="B313" s="173"/>
      <c r="C313" s="173"/>
      <c r="D313" s="174" t="s">
        <v>16</v>
      </c>
      <c r="E313" s="127">
        <v>0</v>
      </c>
      <c r="F313" s="162">
        <f t="shared" si="116"/>
        <v>28890.399999999998</v>
      </c>
      <c r="G313" s="163">
        <f t="shared" si="117"/>
        <v>5389.2699999999995</v>
      </c>
      <c r="H313" s="163">
        <f t="shared" si="117"/>
        <v>13501.13</v>
      </c>
      <c r="I313" s="163">
        <f t="shared" si="117"/>
        <v>5000</v>
      </c>
      <c r="J313" s="163">
        <f t="shared" si="117"/>
        <v>5000</v>
      </c>
      <c r="K313" s="163">
        <f t="shared" si="117"/>
        <v>0</v>
      </c>
      <c r="L313" s="158"/>
      <c r="M313" s="17"/>
    </row>
    <row r="314" spans="1:13" ht="15" x14ac:dyDescent="0.2">
      <c r="A314" s="124"/>
      <c r="B314" s="173"/>
      <c r="C314" s="173"/>
      <c r="D314" s="174" t="s">
        <v>30</v>
      </c>
      <c r="E314" s="127">
        <v>0</v>
      </c>
      <c r="F314" s="162">
        <f t="shared" si="116"/>
        <v>1210.7</v>
      </c>
      <c r="G314" s="163">
        <f t="shared" si="117"/>
        <v>1210.7</v>
      </c>
      <c r="H314" s="163">
        <f t="shared" si="117"/>
        <v>0</v>
      </c>
      <c r="I314" s="163">
        <f t="shared" si="117"/>
        <v>0</v>
      </c>
      <c r="J314" s="163">
        <f t="shared" si="117"/>
        <v>0</v>
      </c>
      <c r="K314" s="163">
        <f t="shared" si="117"/>
        <v>0</v>
      </c>
      <c r="L314" s="158"/>
      <c r="M314" s="17"/>
    </row>
    <row r="315" spans="1:13" ht="15" customHeight="1" x14ac:dyDescent="0.2">
      <c r="A315" s="124"/>
      <c r="B315" s="173" t="s">
        <v>32</v>
      </c>
      <c r="C315" s="173"/>
      <c r="D315" s="174" t="s">
        <v>2</v>
      </c>
      <c r="E315" s="127">
        <v>0</v>
      </c>
      <c r="F315" s="128">
        <f t="shared" si="116"/>
        <v>2447510.6060000001</v>
      </c>
      <c r="G315" s="127">
        <f t="shared" ref="G315:K319" si="118">G310+G269+G168</f>
        <v>710461.70600000001</v>
      </c>
      <c r="H315" s="127">
        <f t="shared" si="118"/>
        <v>662810.6100000001</v>
      </c>
      <c r="I315" s="127">
        <f t="shared" si="118"/>
        <v>513205.37000000005</v>
      </c>
      <c r="J315" s="127">
        <f t="shared" si="118"/>
        <v>561032.92000000004</v>
      </c>
      <c r="K315" s="127">
        <f t="shared" si="118"/>
        <v>0</v>
      </c>
      <c r="L315" s="158"/>
      <c r="M315" s="17"/>
    </row>
    <row r="316" spans="1:13" ht="42.75" x14ac:dyDescent="0.2">
      <c r="A316" s="124"/>
      <c r="B316" s="173"/>
      <c r="C316" s="173"/>
      <c r="D316" s="174" t="s">
        <v>1</v>
      </c>
      <c r="E316" s="127">
        <v>0</v>
      </c>
      <c r="F316" s="128">
        <f t="shared" si="116"/>
        <v>107061.63</v>
      </c>
      <c r="G316" s="127">
        <f t="shared" si="118"/>
        <v>60558.01</v>
      </c>
      <c r="H316" s="127">
        <f t="shared" si="118"/>
        <v>0</v>
      </c>
      <c r="I316" s="127">
        <f t="shared" si="118"/>
        <v>0</v>
      </c>
      <c r="J316" s="127">
        <f t="shared" si="118"/>
        <v>46503.62</v>
      </c>
      <c r="K316" s="127">
        <f t="shared" si="118"/>
        <v>0</v>
      </c>
      <c r="L316" s="158"/>
      <c r="M316" s="17"/>
    </row>
    <row r="317" spans="1:13" ht="57" x14ac:dyDescent="0.2">
      <c r="A317" s="124"/>
      <c r="B317" s="173"/>
      <c r="C317" s="173"/>
      <c r="D317" s="174" t="s">
        <v>7</v>
      </c>
      <c r="E317" s="127">
        <v>0</v>
      </c>
      <c r="F317" s="128">
        <f t="shared" si="116"/>
        <v>270361.26</v>
      </c>
      <c r="G317" s="127">
        <f t="shared" si="118"/>
        <v>86334.010000000009</v>
      </c>
      <c r="H317" s="127">
        <f t="shared" si="118"/>
        <v>120517.62</v>
      </c>
      <c r="I317" s="127">
        <f t="shared" si="118"/>
        <v>41679.300000000003</v>
      </c>
      <c r="J317" s="127">
        <f t="shared" si="118"/>
        <v>21830.329999999998</v>
      </c>
      <c r="K317" s="127">
        <f t="shared" si="118"/>
        <v>0</v>
      </c>
      <c r="L317" s="158"/>
      <c r="M317" s="17"/>
    </row>
    <row r="318" spans="1:13" ht="58.5" customHeight="1" x14ac:dyDescent="0.2">
      <c r="A318" s="124"/>
      <c r="B318" s="173"/>
      <c r="C318" s="173"/>
      <c r="D318" s="174" t="s">
        <v>16</v>
      </c>
      <c r="E318" s="127">
        <v>0</v>
      </c>
      <c r="F318" s="128">
        <f t="shared" si="116"/>
        <v>2068877.0160000001</v>
      </c>
      <c r="G318" s="127">
        <f t="shared" si="118"/>
        <v>562358.98600000003</v>
      </c>
      <c r="H318" s="127">
        <f t="shared" si="118"/>
        <v>542292.99</v>
      </c>
      <c r="I318" s="127">
        <f t="shared" si="118"/>
        <v>471526.07000000007</v>
      </c>
      <c r="J318" s="127">
        <f t="shared" si="118"/>
        <v>492698.97000000003</v>
      </c>
      <c r="K318" s="127">
        <f t="shared" si="118"/>
        <v>0</v>
      </c>
      <c r="L318" s="158"/>
      <c r="M318" s="17"/>
    </row>
    <row r="319" spans="1:13" ht="26.25" customHeight="1" x14ac:dyDescent="0.2">
      <c r="A319" s="124"/>
      <c r="B319" s="173"/>
      <c r="C319" s="173"/>
      <c r="D319" s="174" t="s">
        <v>30</v>
      </c>
      <c r="E319" s="127">
        <v>0</v>
      </c>
      <c r="F319" s="128">
        <f t="shared" si="116"/>
        <v>1210.7</v>
      </c>
      <c r="G319" s="127">
        <f t="shared" si="118"/>
        <v>1210.7</v>
      </c>
      <c r="H319" s="127">
        <f t="shared" si="118"/>
        <v>0</v>
      </c>
      <c r="I319" s="127">
        <f t="shared" si="118"/>
        <v>0</v>
      </c>
      <c r="J319" s="127">
        <f t="shared" si="118"/>
        <v>0</v>
      </c>
      <c r="K319" s="127">
        <f t="shared" si="118"/>
        <v>0</v>
      </c>
      <c r="L319" s="158"/>
      <c r="M319" s="17"/>
    </row>
  </sheetData>
  <mergeCells count="408">
    <mergeCell ref="M194:M196"/>
    <mergeCell ref="L197:L198"/>
    <mergeCell ref="M197:M198"/>
    <mergeCell ref="M51:M52"/>
    <mergeCell ref="A53:A57"/>
    <mergeCell ref="B53:B57"/>
    <mergeCell ref="C53:C57"/>
    <mergeCell ref="B68:B72"/>
    <mergeCell ref="C68:C72"/>
    <mergeCell ref="L68:L70"/>
    <mergeCell ref="M68:M70"/>
    <mergeCell ref="L71:L72"/>
    <mergeCell ref="M71:M72"/>
    <mergeCell ref="A68:A72"/>
    <mergeCell ref="A58:A62"/>
    <mergeCell ref="B58:B62"/>
    <mergeCell ref="C58:C62"/>
    <mergeCell ref="L58:L60"/>
    <mergeCell ref="M58:M60"/>
    <mergeCell ref="L61:L62"/>
    <mergeCell ref="M61:M62"/>
    <mergeCell ref="A73:A77"/>
    <mergeCell ref="B73:B77"/>
    <mergeCell ref="C73:C77"/>
    <mergeCell ref="M199:M201"/>
    <mergeCell ref="L202:L203"/>
    <mergeCell ref="M202:M203"/>
    <mergeCell ref="M96:M97"/>
    <mergeCell ref="A83:A87"/>
    <mergeCell ref="B83:B87"/>
    <mergeCell ref="C83:C87"/>
    <mergeCell ref="L83:L85"/>
    <mergeCell ref="M83:M85"/>
    <mergeCell ref="L86:L87"/>
    <mergeCell ref="M86:M87"/>
    <mergeCell ref="A103:A107"/>
    <mergeCell ref="B103:B107"/>
    <mergeCell ref="C103:C107"/>
    <mergeCell ref="M153:M155"/>
    <mergeCell ref="M118:M120"/>
    <mergeCell ref="L121:L122"/>
    <mergeCell ref="L133:L135"/>
    <mergeCell ref="M133:M135"/>
    <mergeCell ref="M113:M117"/>
    <mergeCell ref="A194:A198"/>
    <mergeCell ref="B194:B198"/>
    <mergeCell ref="C194:C198"/>
    <mergeCell ref="L194:L196"/>
    <mergeCell ref="L73:L75"/>
    <mergeCell ref="M73:M75"/>
    <mergeCell ref="L76:L77"/>
    <mergeCell ref="M76:M77"/>
    <mergeCell ref="A63:A67"/>
    <mergeCell ref="B63:B67"/>
    <mergeCell ref="C63:C67"/>
    <mergeCell ref="L63:L65"/>
    <mergeCell ref="M63:M65"/>
    <mergeCell ref="L66:L67"/>
    <mergeCell ref="M207:M208"/>
    <mergeCell ref="A78:A82"/>
    <mergeCell ref="B78:B82"/>
    <mergeCell ref="C78:C82"/>
    <mergeCell ref="L78:L80"/>
    <mergeCell ref="M78:M80"/>
    <mergeCell ref="L153:L155"/>
    <mergeCell ref="A133:A137"/>
    <mergeCell ref="B133:B137"/>
    <mergeCell ref="C133:C137"/>
    <mergeCell ref="A153:A157"/>
    <mergeCell ref="B143:B147"/>
    <mergeCell ref="A113:A117"/>
    <mergeCell ref="B113:B117"/>
    <mergeCell ref="C113:C117"/>
    <mergeCell ref="L113:L115"/>
    <mergeCell ref="L116:L117"/>
    <mergeCell ref="L146:L147"/>
    <mergeCell ref="M148:M150"/>
    <mergeCell ref="L151:L152"/>
    <mergeCell ref="M151:M152"/>
    <mergeCell ref="C118:C122"/>
    <mergeCell ref="L118:L120"/>
    <mergeCell ref="L108:L110"/>
    <mergeCell ref="M224:M226"/>
    <mergeCell ref="A214:A218"/>
    <mergeCell ref="B214:B218"/>
    <mergeCell ref="C214:C218"/>
    <mergeCell ref="C179:C183"/>
    <mergeCell ref="A209:A213"/>
    <mergeCell ref="M232:M233"/>
    <mergeCell ref="A229:A233"/>
    <mergeCell ref="B229:B233"/>
    <mergeCell ref="C229:C233"/>
    <mergeCell ref="L229:L231"/>
    <mergeCell ref="M229:M231"/>
    <mergeCell ref="L192:L193"/>
    <mergeCell ref="M192:M193"/>
    <mergeCell ref="L214:L216"/>
    <mergeCell ref="M214:M216"/>
    <mergeCell ref="L217:L218"/>
    <mergeCell ref="M217:M218"/>
    <mergeCell ref="A204:A208"/>
    <mergeCell ref="B204:B208"/>
    <mergeCell ref="C204:C208"/>
    <mergeCell ref="L204:L206"/>
    <mergeCell ref="M204:M206"/>
    <mergeCell ref="L207:L208"/>
    <mergeCell ref="M156:M157"/>
    <mergeCell ref="M146:M147"/>
    <mergeCell ref="M234:M236"/>
    <mergeCell ref="L237:L238"/>
    <mergeCell ref="M237:M238"/>
    <mergeCell ref="L239:L241"/>
    <mergeCell ref="M239:M241"/>
    <mergeCell ref="M66:M67"/>
    <mergeCell ref="A249:A253"/>
    <mergeCell ref="B249:B253"/>
    <mergeCell ref="C249:C253"/>
    <mergeCell ref="L249:L251"/>
    <mergeCell ref="M249:M251"/>
    <mergeCell ref="L252:L253"/>
    <mergeCell ref="M252:M253"/>
    <mergeCell ref="L171:L172"/>
    <mergeCell ref="A179:A183"/>
    <mergeCell ref="C189:C193"/>
    <mergeCell ref="L189:L191"/>
    <mergeCell ref="M189:M191"/>
    <mergeCell ref="L179:L183"/>
    <mergeCell ref="M179:M183"/>
    <mergeCell ref="B179:B183"/>
    <mergeCell ref="L232:L233"/>
    <mergeCell ref="L136:L137"/>
    <mergeCell ref="M136:M137"/>
    <mergeCell ref="L126:L127"/>
    <mergeCell ref="L98:L102"/>
    <mergeCell ref="M98:M102"/>
    <mergeCell ref="L128:L130"/>
    <mergeCell ref="M128:M130"/>
    <mergeCell ref="L131:L132"/>
    <mergeCell ref="M131:M132"/>
    <mergeCell ref="L103:L105"/>
    <mergeCell ref="M103:M107"/>
    <mergeCell ref="L106:L107"/>
    <mergeCell ref="M121:M122"/>
    <mergeCell ref="L111:L112"/>
    <mergeCell ref="L123:L125"/>
    <mergeCell ref="M123:M125"/>
    <mergeCell ref="M126:M127"/>
    <mergeCell ref="M108:M112"/>
    <mergeCell ref="A123:A127"/>
    <mergeCell ref="B123:B127"/>
    <mergeCell ref="A118:A122"/>
    <mergeCell ref="B118:B122"/>
    <mergeCell ref="C108:C112"/>
    <mergeCell ref="C123:C127"/>
    <mergeCell ref="A128:A132"/>
    <mergeCell ref="B128:B132"/>
    <mergeCell ref="C128:C132"/>
    <mergeCell ref="L81:L82"/>
    <mergeCell ref="M81:M82"/>
    <mergeCell ref="A93:A97"/>
    <mergeCell ref="B93:B97"/>
    <mergeCell ref="C93:C97"/>
    <mergeCell ref="L93:L95"/>
    <mergeCell ref="M93:M95"/>
    <mergeCell ref="L96:L97"/>
    <mergeCell ref="A98:A102"/>
    <mergeCell ref="C98:C102"/>
    <mergeCell ref="M315:M319"/>
    <mergeCell ref="L315:L319"/>
    <mergeCell ref="B290:B294"/>
    <mergeCell ref="C290:C294"/>
    <mergeCell ref="A315:A319"/>
    <mergeCell ref="B315:C319"/>
    <mergeCell ref="A310:A314"/>
    <mergeCell ref="B310:C314"/>
    <mergeCell ref="A275:A279"/>
    <mergeCell ref="C275:C279"/>
    <mergeCell ref="L310:L314"/>
    <mergeCell ref="M310:M314"/>
    <mergeCell ref="C280:C284"/>
    <mergeCell ref="M280:M284"/>
    <mergeCell ref="L280:L284"/>
    <mergeCell ref="C285:C287"/>
    <mergeCell ref="C288:C289"/>
    <mergeCell ref="L285:L289"/>
    <mergeCell ref="A300:A304"/>
    <mergeCell ref="B300:B304"/>
    <mergeCell ref="C300:C304"/>
    <mergeCell ref="L300:L304"/>
    <mergeCell ref="B285:B289"/>
    <mergeCell ref="L275:L279"/>
    <mergeCell ref="M305:M309"/>
    <mergeCell ref="A285:A289"/>
    <mergeCell ref="A290:A294"/>
    <mergeCell ref="M290:M294"/>
    <mergeCell ref="A219:A223"/>
    <mergeCell ref="B219:B223"/>
    <mergeCell ref="C219:C223"/>
    <mergeCell ref="L219:L221"/>
    <mergeCell ref="M219:M221"/>
    <mergeCell ref="L222:L223"/>
    <mergeCell ref="M222:M223"/>
    <mergeCell ref="A274:M274"/>
    <mergeCell ref="L269:L271"/>
    <mergeCell ref="L272:L273"/>
    <mergeCell ref="L290:L294"/>
    <mergeCell ref="A280:A284"/>
    <mergeCell ref="C224:C228"/>
    <mergeCell ref="L227:L228"/>
    <mergeCell ref="M227:M228"/>
    <mergeCell ref="A295:A299"/>
    <mergeCell ref="M300:M304"/>
    <mergeCell ref="B275:B279"/>
    <mergeCell ref="L242:L243"/>
    <mergeCell ref="M242:M243"/>
    <mergeCell ref="A305:A309"/>
    <mergeCell ref="B305:B309"/>
    <mergeCell ref="C305:C309"/>
    <mergeCell ref="L305:L309"/>
    <mergeCell ref="A148:A152"/>
    <mergeCell ref="B148:B152"/>
    <mergeCell ref="C148:C152"/>
    <mergeCell ref="L148:L150"/>
    <mergeCell ref="B209:B213"/>
    <mergeCell ref="C209:C213"/>
    <mergeCell ref="L209:L213"/>
    <mergeCell ref="A234:A238"/>
    <mergeCell ref="B234:B238"/>
    <mergeCell ref="C234:C238"/>
    <mergeCell ref="L234:L236"/>
    <mergeCell ref="A224:A228"/>
    <mergeCell ref="A168:A172"/>
    <mergeCell ref="A174:A178"/>
    <mergeCell ref="L174:L178"/>
    <mergeCell ref="L224:L226"/>
    <mergeCell ref="A199:A203"/>
    <mergeCell ref="B199:B203"/>
    <mergeCell ref="C199:C203"/>
    <mergeCell ref="L199:L201"/>
    <mergeCell ref="M18:M22"/>
    <mergeCell ref="L18:L22"/>
    <mergeCell ref="A23:A27"/>
    <mergeCell ref="B23:B27"/>
    <mergeCell ref="C23:C27"/>
    <mergeCell ref="A18:A22"/>
    <mergeCell ref="B18:B22"/>
    <mergeCell ref="C18:C22"/>
    <mergeCell ref="B98:B102"/>
    <mergeCell ref="M28:M30"/>
    <mergeCell ref="M31:M32"/>
    <mergeCell ref="C88:C92"/>
    <mergeCell ref="L88:L90"/>
    <mergeCell ref="M88:M90"/>
    <mergeCell ref="L91:L92"/>
    <mergeCell ref="M91:M92"/>
    <mergeCell ref="M33:M35"/>
    <mergeCell ref="L36:L37"/>
    <mergeCell ref="M36:M37"/>
    <mergeCell ref="A43:A47"/>
    <mergeCell ref="B43:B47"/>
    <mergeCell ref="C43:C47"/>
    <mergeCell ref="L43:L45"/>
    <mergeCell ref="M43:M45"/>
    <mergeCell ref="L23:L25"/>
    <mergeCell ref="M23:M25"/>
    <mergeCell ref="L26:L27"/>
    <mergeCell ref="M26:M27"/>
    <mergeCell ref="C28:C32"/>
    <mergeCell ref="L28:L30"/>
    <mergeCell ref="L53:L55"/>
    <mergeCell ref="M53:M55"/>
    <mergeCell ref="L56:L57"/>
    <mergeCell ref="M56:M57"/>
    <mergeCell ref="C38:C42"/>
    <mergeCell ref="L38:L40"/>
    <mergeCell ref="M38:M40"/>
    <mergeCell ref="L41:L42"/>
    <mergeCell ref="M41:M42"/>
    <mergeCell ref="L46:L47"/>
    <mergeCell ref="M46:M47"/>
    <mergeCell ref="L31:L32"/>
    <mergeCell ref="C33:C37"/>
    <mergeCell ref="L33:L35"/>
    <mergeCell ref="C48:C52"/>
    <mergeCell ref="L48:L50"/>
    <mergeCell ref="M48:M50"/>
    <mergeCell ref="L51:L52"/>
    <mergeCell ref="A48:A52"/>
    <mergeCell ref="A28:A32"/>
    <mergeCell ref="B28:B32"/>
    <mergeCell ref="A38:A42"/>
    <mergeCell ref="B38:B42"/>
    <mergeCell ref="A88:A92"/>
    <mergeCell ref="B88:B92"/>
    <mergeCell ref="A108:A112"/>
    <mergeCell ref="B108:B112"/>
    <mergeCell ref="A33:A37"/>
    <mergeCell ref="B33:B37"/>
    <mergeCell ref="B48:B52"/>
    <mergeCell ref="H1:L1"/>
    <mergeCell ref="F2:L2"/>
    <mergeCell ref="F3:L3"/>
    <mergeCell ref="F5:L5"/>
    <mergeCell ref="C4:L4"/>
    <mergeCell ref="A12:M12"/>
    <mergeCell ref="A13:A17"/>
    <mergeCell ref="B13:B17"/>
    <mergeCell ref="C13:C17"/>
    <mergeCell ref="L13:L17"/>
    <mergeCell ref="M13:M17"/>
    <mergeCell ref="A6:M6"/>
    <mergeCell ref="A9:A10"/>
    <mergeCell ref="B9:B10"/>
    <mergeCell ref="E9:E10"/>
    <mergeCell ref="M9:M10"/>
    <mergeCell ref="G9:K9"/>
    <mergeCell ref="F9:F10"/>
    <mergeCell ref="C9:C10"/>
    <mergeCell ref="D9:D10"/>
    <mergeCell ref="L9:L10"/>
    <mergeCell ref="E7:I7"/>
    <mergeCell ref="A239:A243"/>
    <mergeCell ref="B239:B243"/>
    <mergeCell ref="C239:C243"/>
    <mergeCell ref="B224:B228"/>
    <mergeCell ref="C163:C167"/>
    <mergeCell ref="L163:L165"/>
    <mergeCell ref="A158:A162"/>
    <mergeCell ref="B158:B162"/>
    <mergeCell ref="C158:C162"/>
    <mergeCell ref="L158:L160"/>
    <mergeCell ref="A184:A188"/>
    <mergeCell ref="B184:B188"/>
    <mergeCell ref="C184:C188"/>
    <mergeCell ref="L184:L188"/>
    <mergeCell ref="B168:C172"/>
    <mergeCell ref="L168:L170"/>
    <mergeCell ref="L166:L167"/>
    <mergeCell ref="A163:A167"/>
    <mergeCell ref="B163:B167"/>
    <mergeCell ref="B174:B178"/>
    <mergeCell ref="A173:M173"/>
    <mergeCell ref="C174:C178"/>
    <mergeCell ref="M209:M213"/>
    <mergeCell ref="M184:M188"/>
    <mergeCell ref="L156:L157"/>
    <mergeCell ref="L161:L162"/>
    <mergeCell ref="A143:A147"/>
    <mergeCell ref="C143:C147"/>
    <mergeCell ref="L143:L145"/>
    <mergeCell ref="A189:A193"/>
    <mergeCell ref="B189:B193"/>
    <mergeCell ref="L141:L142"/>
    <mergeCell ref="M141:M142"/>
    <mergeCell ref="M174:M178"/>
    <mergeCell ref="M168:M170"/>
    <mergeCell ref="M163:M165"/>
    <mergeCell ref="M166:M167"/>
    <mergeCell ref="M171:M172"/>
    <mergeCell ref="B153:B157"/>
    <mergeCell ref="C153:C157"/>
    <mergeCell ref="A138:A142"/>
    <mergeCell ref="B138:B142"/>
    <mergeCell ref="C138:C142"/>
    <mergeCell ref="L138:L140"/>
    <mergeCell ref="M138:M140"/>
    <mergeCell ref="M143:M145"/>
    <mergeCell ref="M158:M160"/>
    <mergeCell ref="M161:M162"/>
    <mergeCell ref="B295:B299"/>
    <mergeCell ref="C295:C299"/>
    <mergeCell ref="L295:L299"/>
    <mergeCell ref="M295:M299"/>
    <mergeCell ref="A244:A248"/>
    <mergeCell ref="B244:B248"/>
    <mergeCell ref="C244:C248"/>
    <mergeCell ref="L244:L246"/>
    <mergeCell ref="M244:M246"/>
    <mergeCell ref="L247:L248"/>
    <mergeCell ref="M247:M248"/>
    <mergeCell ref="A269:A273"/>
    <mergeCell ref="B269:C273"/>
    <mergeCell ref="M272:M273"/>
    <mergeCell ref="B280:B284"/>
    <mergeCell ref="M285:M289"/>
    <mergeCell ref="M275:M279"/>
    <mergeCell ref="M269:M271"/>
    <mergeCell ref="A264:A268"/>
    <mergeCell ref="B264:B268"/>
    <mergeCell ref="C264:C268"/>
    <mergeCell ref="L264:L266"/>
    <mergeCell ref="M264:M266"/>
    <mergeCell ref="L267:L268"/>
    <mergeCell ref="M267:M268"/>
    <mergeCell ref="A254:A258"/>
    <mergeCell ref="B254:B258"/>
    <mergeCell ref="C254:C258"/>
    <mergeCell ref="L254:L256"/>
    <mergeCell ref="M254:M256"/>
    <mergeCell ref="L257:L258"/>
    <mergeCell ref="M257:M258"/>
    <mergeCell ref="A259:A263"/>
    <mergeCell ref="B259:B263"/>
    <mergeCell ref="C259:C263"/>
    <mergeCell ref="L259:L261"/>
    <mergeCell ref="M259:M261"/>
    <mergeCell ref="L262:L263"/>
    <mergeCell ref="M262:M263"/>
  </mergeCells>
  <phoneticPr fontId="0" type="noConversion"/>
  <pageMargins left="0.15748031496062992" right="0.15748031496062992" top="0.19" bottom="0.17" header="0.15748031496062992" footer="0.17"/>
  <pageSetup paperSize="9" scale="60" fitToHeight="0" orientation="landscape" r:id="rId1"/>
  <headerFooter alignWithMargins="0"/>
  <rowBreaks count="12" manualBreakCount="12">
    <brk id="27" max="12" man="1"/>
    <brk id="52" max="12" man="1"/>
    <brk id="77" max="12" man="1"/>
    <brk id="101" max="12" man="1"/>
    <brk id="122" max="12" man="1"/>
    <brk id="147" max="12" man="1"/>
    <brk id="167" max="12" man="1"/>
    <brk id="193" max="12" man="1"/>
    <brk id="218" max="12" man="1"/>
    <brk id="243" max="12" man="1"/>
    <brk id="268" max="12" man="1"/>
    <brk id="294"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70"/>
  <sheetViews>
    <sheetView zoomScale="80" zoomScaleNormal="80" workbookViewId="0">
      <selection activeCell="C22" sqref="C22:O28"/>
    </sheetView>
  </sheetViews>
  <sheetFormatPr defaultColWidth="9.140625" defaultRowHeight="15" x14ac:dyDescent="0.25"/>
  <cols>
    <col min="1" max="1" width="0.28515625" style="30" customWidth="1"/>
    <col min="2" max="2" width="4" style="30" customWidth="1"/>
    <col min="3" max="14" width="9.140625" style="30"/>
    <col min="15" max="15" width="11.5703125" style="30" customWidth="1"/>
    <col min="16" max="16384" width="9.140625" style="30"/>
  </cols>
  <sheetData>
    <row r="2" spans="1:15" s="8" customFormat="1" x14ac:dyDescent="0.25">
      <c r="E2" s="36"/>
      <c r="F2" s="5" t="s">
        <v>331</v>
      </c>
      <c r="G2" s="5"/>
      <c r="H2" s="5"/>
      <c r="I2" s="5"/>
      <c r="J2" s="5"/>
      <c r="K2" s="5"/>
      <c r="L2" s="5"/>
      <c r="M2" s="5"/>
      <c r="N2" s="5"/>
      <c r="O2" s="5"/>
    </row>
    <row r="3" spans="1:15" s="8" customFormat="1" x14ac:dyDescent="0.25">
      <c r="E3" s="36"/>
      <c r="F3" s="9" t="s">
        <v>205</v>
      </c>
      <c r="G3" s="9"/>
      <c r="H3" s="9"/>
      <c r="I3" s="9"/>
      <c r="J3" s="9"/>
      <c r="K3" s="9"/>
      <c r="L3" s="9"/>
      <c r="M3" s="9"/>
      <c r="N3" s="9"/>
      <c r="O3" s="9"/>
    </row>
    <row r="4" spans="1:15" s="8" customFormat="1" x14ac:dyDescent="0.25">
      <c r="C4" s="9" t="s">
        <v>29</v>
      </c>
      <c r="D4" s="9"/>
      <c r="E4" s="9"/>
      <c r="F4" s="9"/>
      <c r="G4" s="9"/>
      <c r="H4" s="9"/>
      <c r="I4" s="9"/>
      <c r="J4" s="9"/>
      <c r="K4" s="9"/>
      <c r="L4" s="9"/>
      <c r="M4" s="9"/>
      <c r="N4" s="9"/>
      <c r="O4" s="9"/>
    </row>
    <row r="5" spans="1:15" s="8" customFormat="1" x14ac:dyDescent="0.25">
      <c r="E5" s="36"/>
      <c r="F5" s="5" t="s">
        <v>277</v>
      </c>
      <c r="G5" s="5"/>
      <c r="H5" s="5"/>
      <c r="I5" s="5"/>
      <c r="J5" s="5"/>
      <c r="K5" s="5"/>
      <c r="L5" s="5"/>
      <c r="M5" s="5"/>
      <c r="N5" s="5"/>
      <c r="O5" s="5"/>
    </row>
    <row r="6" spans="1:15" s="2" customFormat="1" ht="18" customHeight="1" x14ac:dyDescent="0.25">
      <c r="A6" s="1"/>
      <c r="C6" s="3"/>
      <c r="D6" s="176"/>
      <c r="E6" s="176"/>
      <c r="F6" s="176"/>
      <c r="G6" s="176"/>
      <c r="H6" s="177"/>
      <c r="I6" s="176"/>
      <c r="J6" s="176"/>
      <c r="K6" s="176"/>
      <c r="L6" s="178"/>
      <c r="M6" s="178"/>
      <c r="N6" s="178"/>
    </row>
    <row r="7" spans="1:15" x14ac:dyDescent="0.25">
      <c r="B7" s="179" t="s">
        <v>54</v>
      </c>
      <c r="C7" s="179"/>
      <c r="D7" s="180"/>
      <c r="E7" s="181"/>
    </row>
    <row r="10" spans="1:15" x14ac:dyDescent="0.25">
      <c r="B10" s="182" t="s">
        <v>51</v>
      </c>
      <c r="C10" s="30" t="s">
        <v>217</v>
      </c>
    </row>
    <row r="11" spans="1:15" ht="24" customHeight="1" x14ac:dyDescent="0.25">
      <c r="B11" s="182" t="s">
        <v>10</v>
      </c>
      <c r="C11" s="30" t="s">
        <v>53</v>
      </c>
    </row>
    <row r="12" spans="1:15" ht="25.5" customHeight="1" x14ac:dyDescent="0.25">
      <c r="B12" s="182" t="s">
        <v>31</v>
      </c>
      <c r="C12" s="30" t="s">
        <v>55</v>
      </c>
    </row>
    <row r="13" spans="1:15" ht="19.5" customHeight="1" x14ac:dyDescent="0.25">
      <c r="B13" s="182" t="s">
        <v>46</v>
      </c>
      <c r="C13" s="30" t="s">
        <v>56</v>
      </c>
    </row>
    <row r="14" spans="1:15" ht="22.5" customHeight="1" x14ac:dyDescent="0.25">
      <c r="B14" s="182" t="s">
        <v>62</v>
      </c>
      <c r="C14" s="30" t="s">
        <v>57</v>
      </c>
    </row>
    <row r="15" spans="1:15" ht="20.25" customHeight="1" x14ac:dyDescent="0.25">
      <c r="B15" s="182" t="s">
        <v>63</v>
      </c>
      <c r="C15" s="30" t="s">
        <v>58</v>
      </c>
    </row>
    <row r="16" spans="1:15" ht="21.75" customHeight="1" x14ac:dyDescent="0.25">
      <c r="B16" s="182" t="s">
        <v>64</v>
      </c>
      <c r="C16" s="30" t="s">
        <v>59</v>
      </c>
    </row>
    <row r="17" spans="2:15" ht="21.75" customHeight="1" x14ac:dyDescent="0.25">
      <c r="B17" s="182" t="s">
        <v>65</v>
      </c>
      <c r="C17" s="30" t="s">
        <v>78</v>
      </c>
    </row>
    <row r="18" spans="2:15" ht="19.5" customHeight="1" x14ac:dyDescent="0.25">
      <c r="B18" s="182" t="s">
        <v>66</v>
      </c>
      <c r="C18" s="30" t="s">
        <v>60</v>
      </c>
    </row>
    <row r="19" spans="2:15" ht="21.75" customHeight="1" x14ac:dyDescent="0.25">
      <c r="B19" s="182" t="s">
        <v>67</v>
      </c>
      <c r="C19" s="30" t="s">
        <v>61</v>
      </c>
    </row>
    <row r="20" spans="2:15" ht="22.5" customHeight="1" x14ac:dyDescent="0.25">
      <c r="B20" s="182" t="s">
        <v>70</v>
      </c>
      <c r="C20" s="30" t="s">
        <v>68</v>
      </c>
    </row>
    <row r="21" spans="2:15" x14ac:dyDescent="0.25">
      <c r="B21" s="182"/>
      <c r="C21" s="30" t="s">
        <v>69</v>
      </c>
    </row>
    <row r="22" spans="2:15" ht="29.25" customHeight="1" x14ac:dyDescent="0.25">
      <c r="B22" s="183" t="s">
        <v>71</v>
      </c>
      <c r="C22" s="184" t="s">
        <v>72</v>
      </c>
      <c r="D22" s="184"/>
      <c r="E22" s="184"/>
      <c r="F22" s="184"/>
      <c r="G22" s="184"/>
      <c r="H22" s="184"/>
      <c r="I22" s="184"/>
      <c r="J22" s="184"/>
      <c r="K22" s="184"/>
      <c r="L22" s="184"/>
      <c r="M22" s="184"/>
      <c r="N22" s="184"/>
      <c r="O22" s="184"/>
    </row>
    <row r="23" spans="2:15" ht="15" customHeight="1" x14ac:dyDescent="0.25">
      <c r="C23" s="184"/>
      <c r="D23" s="184"/>
      <c r="E23" s="184"/>
      <c r="F23" s="184"/>
      <c r="G23" s="184"/>
      <c r="H23" s="184"/>
      <c r="I23" s="184"/>
      <c r="J23" s="184"/>
      <c r="K23" s="184"/>
      <c r="L23" s="184"/>
      <c r="M23" s="184"/>
      <c r="N23" s="184"/>
      <c r="O23" s="184"/>
    </row>
    <row r="24" spans="2:15" x14ac:dyDescent="0.25">
      <c r="C24" s="184"/>
      <c r="D24" s="184"/>
      <c r="E24" s="184"/>
      <c r="F24" s="184"/>
      <c r="G24" s="184"/>
      <c r="H24" s="184"/>
      <c r="I24" s="184"/>
      <c r="J24" s="184"/>
      <c r="K24" s="184"/>
      <c r="L24" s="184"/>
      <c r="M24" s="184"/>
      <c r="N24" s="184"/>
      <c r="O24" s="184"/>
    </row>
    <row r="25" spans="2:15" x14ac:dyDescent="0.25">
      <c r="C25" s="184"/>
      <c r="D25" s="184"/>
      <c r="E25" s="184"/>
      <c r="F25" s="184"/>
      <c r="G25" s="184"/>
      <c r="H25" s="184"/>
      <c r="I25" s="184"/>
      <c r="J25" s="184"/>
      <c r="K25" s="184"/>
      <c r="L25" s="184"/>
      <c r="M25" s="184"/>
      <c r="N25" s="184"/>
      <c r="O25" s="184"/>
    </row>
    <row r="26" spans="2:15" ht="19.5" customHeight="1" x14ac:dyDescent="0.25">
      <c r="C26" s="184"/>
      <c r="D26" s="184"/>
      <c r="E26" s="184"/>
      <c r="F26" s="184"/>
      <c r="G26" s="184"/>
      <c r="H26" s="184"/>
      <c r="I26" s="184"/>
      <c r="J26" s="184"/>
      <c r="K26" s="184"/>
      <c r="L26" s="184"/>
      <c r="M26" s="184"/>
      <c r="N26" s="184"/>
      <c r="O26" s="184"/>
    </row>
    <row r="27" spans="2:15" x14ac:dyDescent="0.25">
      <c r="C27" s="184"/>
      <c r="D27" s="184"/>
      <c r="E27" s="184"/>
      <c r="F27" s="184"/>
      <c r="G27" s="184"/>
      <c r="H27" s="184"/>
      <c r="I27" s="184"/>
      <c r="J27" s="184"/>
      <c r="K27" s="184"/>
      <c r="L27" s="184"/>
      <c r="M27" s="184"/>
      <c r="N27" s="184"/>
      <c r="O27" s="184"/>
    </row>
    <row r="28" spans="2:15" ht="15" customHeight="1" x14ac:dyDescent="0.25">
      <c r="C28" s="184"/>
      <c r="D28" s="184"/>
      <c r="E28" s="184"/>
      <c r="F28" s="184"/>
      <c r="G28" s="184"/>
      <c r="H28" s="184"/>
      <c r="I28" s="184"/>
      <c r="J28" s="184"/>
      <c r="K28" s="184"/>
      <c r="L28" s="184"/>
      <c r="M28" s="184"/>
      <c r="N28" s="184"/>
      <c r="O28" s="184"/>
    </row>
    <row r="29" spans="2:15" ht="23.25" customHeight="1" x14ac:dyDescent="0.25">
      <c r="B29" s="182" t="s">
        <v>73</v>
      </c>
      <c r="C29" s="30" t="s">
        <v>74</v>
      </c>
    </row>
    <row r="30" spans="2:15" x14ac:dyDescent="0.25">
      <c r="C30" s="30" t="s">
        <v>219</v>
      </c>
    </row>
    <row r="31" spans="2:15" x14ac:dyDescent="0.25">
      <c r="C31" s="30" t="s">
        <v>220</v>
      </c>
    </row>
    <row r="32" spans="2:15" x14ac:dyDescent="0.25">
      <c r="C32" s="30" t="s">
        <v>221</v>
      </c>
    </row>
    <row r="33" spans="2:14" ht="15.75" x14ac:dyDescent="0.25">
      <c r="B33" s="30" t="s">
        <v>216</v>
      </c>
      <c r="C33" s="2" t="s">
        <v>214</v>
      </c>
    </row>
    <row r="34" spans="2:14" x14ac:dyDescent="0.25">
      <c r="C34" s="30" t="s">
        <v>215</v>
      </c>
    </row>
    <row r="35" spans="2:14" ht="15.75" x14ac:dyDescent="0.25">
      <c r="C35" s="2" t="s">
        <v>218</v>
      </c>
    </row>
    <row r="36" spans="2:14" ht="15" customHeight="1" x14ac:dyDescent="0.25">
      <c r="B36" s="185" t="s">
        <v>125</v>
      </c>
      <c r="C36" s="185"/>
      <c r="D36" s="185"/>
      <c r="E36" s="185"/>
      <c r="F36" s="185"/>
      <c r="G36" s="185"/>
      <c r="H36" s="185"/>
      <c r="I36" s="185"/>
      <c r="J36" s="185"/>
      <c r="K36" s="185"/>
      <c r="L36" s="185"/>
      <c r="M36" s="185"/>
      <c r="N36" s="185"/>
    </row>
    <row r="38" spans="2:14" x14ac:dyDescent="0.25">
      <c r="B38" s="30" t="s">
        <v>51</v>
      </c>
      <c r="C38" s="30" t="s">
        <v>182</v>
      </c>
    </row>
    <row r="39" spans="2:14" x14ac:dyDescent="0.25">
      <c r="B39" s="30" t="s">
        <v>122</v>
      </c>
      <c r="C39" s="30" t="s">
        <v>320</v>
      </c>
    </row>
    <row r="40" spans="2:14" ht="15" customHeight="1" x14ac:dyDescent="0.25">
      <c r="B40" s="185" t="s">
        <v>132</v>
      </c>
      <c r="C40" s="185"/>
      <c r="D40" s="185"/>
      <c r="E40" s="185"/>
      <c r="F40" s="185"/>
      <c r="G40" s="185"/>
      <c r="H40" s="185"/>
      <c r="I40" s="185"/>
      <c r="J40" s="185"/>
      <c r="K40" s="185"/>
      <c r="L40" s="185"/>
      <c r="M40" s="185"/>
      <c r="N40" s="185"/>
    </row>
    <row r="41" spans="2:14" ht="15" customHeight="1" x14ac:dyDescent="0.25">
      <c r="B41" s="186" t="s">
        <v>6</v>
      </c>
      <c r="C41" s="30" t="s">
        <v>89</v>
      </c>
      <c r="K41" s="187"/>
      <c r="L41" s="187"/>
      <c r="M41" s="187"/>
      <c r="N41" s="187"/>
    </row>
    <row r="43" spans="2:14" x14ac:dyDescent="0.25">
      <c r="B43" s="185" t="s">
        <v>183</v>
      </c>
      <c r="C43" s="185"/>
      <c r="D43" s="185"/>
      <c r="E43" s="185"/>
      <c r="F43" s="185"/>
      <c r="G43" s="185"/>
      <c r="H43" s="185"/>
      <c r="I43" s="185"/>
      <c r="J43" s="185"/>
      <c r="K43" s="185"/>
      <c r="L43" s="185"/>
      <c r="M43" s="185"/>
      <c r="N43" s="185"/>
    </row>
    <row r="44" spans="2:14" x14ac:dyDescent="0.25">
      <c r="B44" s="30" t="s">
        <v>51</v>
      </c>
      <c r="C44" s="188" t="s">
        <v>289</v>
      </c>
      <c r="D44" s="188"/>
      <c r="E44" s="188"/>
      <c r="F44" s="188"/>
      <c r="G44" s="188"/>
      <c r="H44" s="188"/>
      <c r="I44" s="188"/>
      <c r="J44" s="188"/>
    </row>
    <row r="46" spans="2:14" x14ac:dyDescent="0.25">
      <c r="B46" s="185" t="s">
        <v>249</v>
      </c>
      <c r="C46" s="185"/>
      <c r="D46" s="185"/>
      <c r="E46" s="185"/>
      <c r="F46" s="185"/>
      <c r="G46" s="185"/>
      <c r="H46" s="185"/>
      <c r="I46" s="185"/>
      <c r="J46" s="185"/>
      <c r="K46" s="185"/>
      <c r="L46" s="185"/>
      <c r="M46" s="185"/>
      <c r="N46" s="185"/>
    </row>
    <row r="47" spans="2:14" x14ac:dyDescent="0.25">
      <c r="B47" s="30" t="s">
        <v>51</v>
      </c>
      <c r="C47" s="30" t="s">
        <v>80</v>
      </c>
    </row>
    <row r="49" spans="2:14" ht="37.5" customHeight="1" x14ac:dyDescent="0.25">
      <c r="B49" s="185" t="s">
        <v>127</v>
      </c>
      <c r="C49" s="185"/>
      <c r="D49" s="185"/>
      <c r="E49" s="185"/>
      <c r="F49" s="185"/>
      <c r="G49" s="185"/>
      <c r="H49" s="185"/>
      <c r="I49" s="185"/>
      <c r="J49" s="185"/>
      <c r="K49" s="185"/>
      <c r="L49" s="185"/>
      <c r="M49" s="185"/>
      <c r="N49" s="185"/>
    </row>
    <row r="51" spans="2:14" x14ac:dyDescent="0.25">
      <c r="B51" s="30" t="s">
        <v>51</v>
      </c>
      <c r="C51" s="30" t="s">
        <v>89</v>
      </c>
    </row>
    <row r="52" spans="2:14" x14ac:dyDescent="0.25">
      <c r="B52" s="30" t="s">
        <v>122</v>
      </c>
      <c r="C52" s="30" t="s">
        <v>90</v>
      </c>
    </row>
    <row r="53" spans="2:14" x14ac:dyDescent="0.25">
      <c r="B53" s="30" t="s">
        <v>124</v>
      </c>
      <c r="C53" s="30" t="s">
        <v>91</v>
      </c>
    </row>
    <row r="54" spans="2:14" x14ac:dyDescent="0.25">
      <c r="B54" s="30" t="s">
        <v>126</v>
      </c>
      <c r="C54" s="30" t="s">
        <v>92</v>
      </c>
    </row>
    <row r="57" spans="2:14" ht="15.75" x14ac:dyDescent="0.25">
      <c r="C57" s="189"/>
      <c r="D57" s="189"/>
    </row>
    <row r="58" spans="2:14" ht="15.75" x14ac:dyDescent="0.25">
      <c r="C58" s="189"/>
      <c r="D58" s="12"/>
    </row>
    <row r="59" spans="2:14" ht="15.75" x14ac:dyDescent="0.25">
      <c r="C59" s="189"/>
      <c r="D59" s="12"/>
    </row>
    <row r="60" spans="2:14" ht="15.75" x14ac:dyDescent="0.25">
      <c r="C60" s="189"/>
      <c r="D60" s="12"/>
    </row>
    <row r="61" spans="2:14" ht="15.75" x14ac:dyDescent="0.25">
      <c r="C61" s="189"/>
      <c r="D61" s="12"/>
    </row>
    <row r="62" spans="2:14" ht="15.75" x14ac:dyDescent="0.25">
      <c r="C62" s="189"/>
      <c r="D62" s="12"/>
    </row>
    <row r="63" spans="2:14" ht="15.75" x14ac:dyDescent="0.25">
      <c r="C63" s="189"/>
      <c r="D63" s="12"/>
    </row>
    <row r="64" spans="2:14" ht="15.75" x14ac:dyDescent="0.25">
      <c r="C64" s="189"/>
      <c r="D64" s="12"/>
    </row>
    <row r="65" spans="3:4" ht="15.75" x14ac:dyDescent="0.25">
      <c r="C65" s="189"/>
      <c r="D65" s="12"/>
    </row>
    <row r="66" spans="3:4" ht="15.75" x14ac:dyDescent="0.25">
      <c r="C66" s="189"/>
      <c r="D66" s="12"/>
    </row>
    <row r="67" spans="3:4" ht="15.75" x14ac:dyDescent="0.25">
      <c r="C67" s="189"/>
      <c r="D67" s="12"/>
    </row>
    <row r="68" spans="3:4" ht="15.75" x14ac:dyDescent="0.25">
      <c r="C68" s="189"/>
      <c r="D68" s="12"/>
    </row>
    <row r="69" spans="3:4" ht="15.75" x14ac:dyDescent="0.25">
      <c r="C69" s="189"/>
      <c r="D69" s="12"/>
    </row>
    <row r="70" spans="3:4" ht="15.75" x14ac:dyDescent="0.25">
      <c r="C70" s="189"/>
      <c r="D70" s="12"/>
    </row>
  </sheetData>
  <mergeCells count="11">
    <mergeCell ref="B49:N49"/>
    <mergeCell ref="B43:N43"/>
    <mergeCell ref="C44:J44"/>
    <mergeCell ref="C22:O28"/>
    <mergeCell ref="B36:N36"/>
    <mergeCell ref="B46:N46"/>
    <mergeCell ref="F2:O2"/>
    <mergeCell ref="F3:O3"/>
    <mergeCell ref="C4:O4"/>
    <mergeCell ref="F5:O5"/>
    <mergeCell ref="B40:N40"/>
  </mergeCells>
  <pageMargins left="0.17" right="0.17" top="0.36" bottom="0.31"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selection activeCell="D18" sqref="D18"/>
    </sheetView>
  </sheetViews>
  <sheetFormatPr defaultColWidth="9.140625" defaultRowHeight="15.75" x14ac:dyDescent="0.25"/>
  <cols>
    <col min="1" max="1" width="4.140625" style="2" customWidth="1"/>
    <col min="2" max="2" width="9.140625" style="2"/>
    <col min="3" max="3" width="8.140625" style="2" customWidth="1"/>
    <col min="4" max="4" width="94.140625" style="2" customWidth="1"/>
    <col min="5" max="16384" width="9.140625" style="2"/>
  </cols>
  <sheetData>
    <row r="1" spans="1:14" x14ac:dyDescent="0.25">
      <c r="D1" s="190"/>
      <c r="E1" s="190"/>
      <c r="F1" s="190"/>
      <c r="G1" s="190"/>
    </row>
    <row r="2" spans="1:14" x14ac:dyDescent="0.25">
      <c r="A2" s="1"/>
      <c r="C2" s="3"/>
      <c r="D2" s="191" t="s">
        <v>332</v>
      </c>
      <c r="E2" s="191"/>
      <c r="F2" s="191"/>
      <c r="G2" s="191"/>
      <c r="H2" s="177"/>
      <c r="I2" s="192"/>
      <c r="J2" s="192"/>
      <c r="K2" s="192"/>
      <c r="L2" s="178"/>
      <c r="M2" s="178"/>
      <c r="N2" s="178"/>
    </row>
    <row r="3" spans="1:14" ht="15" customHeight="1" x14ac:dyDescent="0.25">
      <c r="A3" s="1"/>
      <c r="C3" s="3"/>
      <c r="D3" s="191" t="s">
        <v>205</v>
      </c>
      <c r="E3" s="191"/>
      <c r="F3" s="191"/>
      <c r="G3" s="191"/>
      <c r="H3" s="177"/>
      <c r="I3" s="192"/>
      <c r="J3" s="192"/>
      <c r="K3" s="192"/>
      <c r="L3" s="178"/>
      <c r="M3" s="178"/>
      <c r="N3" s="178"/>
    </row>
    <row r="4" spans="1:14" ht="18" customHeight="1" x14ac:dyDescent="0.25">
      <c r="A4" s="1"/>
      <c r="C4" s="3"/>
      <c r="D4" s="193" t="s">
        <v>29</v>
      </c>
      <c r="E4" s="193"/>
      <c r="F4" s="193"/>
      <c r="G4" s="193"/>
      <c r="H4" s="177"/>
      <c r="I4" s="176"/>
      <c r="J4" s="176"/>
      <c r="K4" s="176"/>
      <c r="L4" s="178"/>
      <c r="M4" s="178"/>
      <c r="N4" s="178"/>
    </row>
    <row r="5" spans="1:14" ht="18" customHeight="1" x14ac:dyDescent="0.25">
      <c r="A5" s="1"/>
      <c r="C5" s="3"/>
      <c r="D5" s="193" t="s">
        <v>277</v>
      </c>
      <c r="E5" s="193"/>
      <c r="F5" s="193"/>
      <c r="G5" s="193"/>
      <c r="H5" s="177"/>
      <c r="I5" s="176"/>
      <c r="J5" s="176"/>
      <c r="K5" s="176"/>
      <c r="L5" s="178"/>
      <c r="M5" s="178"/>
      <c r="N5" s="178"/>
    </row>
    <row r="7" spans="1:14" x14ac:dyDescent="0.25">
      <c r="B7" s="194" t="s">
        <v>79</v>
      </c>
      <c r="C7" s="194"/>
      <c r="D7" s="195"/>
      <c r="E7" s="196"/>
      <c r="F7" s="5"/>
      <c r="G7" s="5"/>
      <c r="H7" s="5"/>
      <c r="I7" s="5"/>
      <c r="J7" s="5"/>
      <c r="K7" s="5"/>
      <c r="L7" s="5"/>
      <c r="M7" s="5"/>
    </row>
    <row r="8" spans="1:14" x14ac:dyDescent="0.25">
      <c r="F8" s="5"/>
      <c r="G8" s="5"/>
      <c r="H8" s="5"/>
      <c r="I8" s="5"/>
      <c r="J8" s="5"/>
      <c r="K8" s="5"/>
      <c r="L8" s="5"/>
      <c r="M8" s="5"/>
    </row>
    <row r="9" spans="1:14" x14ac:dyDescent="0.25">
      <c r="B9" s="197" t="s">
        <v>51</v>
      </c>
      <c r="C9" s="2" t="s">
        <v>52</v>
      </c>
      <c r="F9" s="9"/>
      <c r="G9" s="9"/>
      <c r="H9" s="9"/>
      <c r="I9" s="9"/>
      <c r="J9" s="9"/>
      <c r="K9" s="9"/>
      <c r="L9" s="9"/>
      <c r="M9" s="9"/>
    </row>
    <row r="10" spans="1:14" x14ac:dyDescent="0.25">
      <c r="B10" s="197" t="s">
        <v>10</v>
      </c>
      <c r="C10" s="2" t="s">
        <v>75</v>
      </c>
      <c r="F10" s="5"/>
      <c r="G10" s="5"/>
      <c r="H10" s="5"/>
      <c r="I10" s="5"/>
      <c r="J10" s="5"/>
      <c r="K10" s="5"/>
      <c r="L10" s="5"/>
      <c r="M10" s="5"/>
    </row>
    <row r="11" spans="1:14" ht="19.5" customHeight="1" x14ac:dyDescent="0.25">
      <c r="B11" s="197" t="s">
        <v>31</v>
      </c>
      <c r="C11" s="2" t="s">
        <v>56</v>
      </c>
      <c r="F11" s="9"/>
      <c r="G11" s="9"/>
      <c r="H11" s="9"/>
      <c r="I11" s="9"/>
      <c r="J11" s="9"/>
      <c r="K11" s="9"/>
      <c r="L11" s="9"/>
      <c r="M11" s="9"/>
    </row>
    <row r="12" spans="1:14" x14ac:dyDescent="0.25">
      <c r="B12" s="197" t="s">
        <v>46</v>
      </c>
      <c r="C12" s="2" t="s">
        <v>57</v>
      </c>
      <c r="F12" s="9"/>
      <c r="G12" s="9"/>
      <c r="H12" s="9"/>
      <c r="I12" s="9"/>
      <c r="J12" s="9"/>
      <c r="K12" s="9"/>
      <c r="L12" s="9"/>
      <c r="M12" s="9"/>
    </row>
    <row r="13" spans="1:14" x14ac:dyDescent="0.25">
      <c r="B13" s="197" t="s">
        <v>62</v>
      </c>
      <c r="C13" s="2" t="s">
        <v>58</v>
      </c>
      <c r="F13" s="9"/>
      <c r="G13" s="9"/>
      <c r="H13" s="9"/>
      <c r="I13" s="9"/>
      <c r="J13" s="9"/>
      <c r="K13" s="9"/>
      <c r="L13" s="9"/>
      <c r="M13" s="9"/>
    </row>
    <row r="14" spans="1:14" x14ac:dyDescent="0.25">
      <c r="B14" s="197" t="s">
        <v>63</v>
      </c>
      <c r="C14" s="2" t="s">
        <v>59</v>
      </c>
      <c r="F14" s="5"/>
      <c r="G14" s="5"/>
      <c r="H14" s="5"/>
      <c r="I14" s="5"/>
      <c r="J14" s="5"/>
      <c r="K14" s="5"/>
      <c r="L14" s="5"/>
      <c r="M14" s="5"/>
    </row>
    <row r="15" spans="1:14" x14ac:dyDescent="0.25">
      <c r="B15" s="197" t="s">
        <v>64</v>
      </c>
      <c r="C15" s="2" t="s">
        <v>78</v>
      </c>
    </row>
    <row r="16" spans="1:14" x14ac:dyDescent="0.25">
      <c r="B16" s="197" t="s">
        <v>65</v>
      </c>
      <c r="C16" s="2" t="s">
        <v>60</v>
      </c>
    </row>
    <row r="17" spans="2:4" x14ac:dyDescent="0.25">
      <c r="B17" s="197" t="s">
        <v>66</v>
      </c>
      <c r="C17" s="2" t="s">
        <v>76</v>
      </c>
    </row>
    <row r="18" spans="2:4" x14ac:dyDescent="0.25">
      <c r="B18" s="197" t="s">
        <v>67</v>
      </c>
      <c r="C18" s="2" t="s">
        <v>77</v>
      </c>
    </row>
    <row r="20" spans="2:4" ht="42" customHeight="1" x14ac:dyDescent="0.25">
      <c r="B20" s="198" t="s">
        <v>201</v>
      </c>
      <c r="C20" s="198"/>
      <c r="D20" s="198"/>
    </row>
    <row r="22" spans="2:4" ht="57" customHeight="1" x14ac:dyDescent="0.25">
      <c r="B22" s="199" t="s">
        <v>197</v>
      </c>
      <c r="C22" s="199" t="s">
        <v>164</v>
      </c>
      <c r="D22" s="199" t="s">
        <v>181</v>
      </c>
    </row>
    <row r="23" spans="2:4" x14ac:dyDescent="0.25">
      <c r="B23" s="200">
        <v>237</v>
      </c>
      <c r="C23" s="82">
        <v>1</v>
      </c>
      <c r="D23" s="201" t="s">
        <v>198</v>
      </c>
    </row>
    <row r="24" spans="2:4" x14ac:dyDescent="0.25">
      <c r="B24" s="200">
        <v>248</v>
      </c>
      <c r="C24" s="82">
        <v>2</v>
      </c>
      <c r="D24" s="201" t="s">
        <v>199</v>
      </c>
    </row>
    <row r="25" spans="2:4" x14ac:dyDescent="0.25">
      <c r="B25" s="200">
        <v>250</v>
      </c>
      <c r="C25" s="82">
        <v>3</v>
      </c>
      <c r="D25" s="201" t="s">
        <v>200</v>
      </c>
    </row>
    <row r="28" spans="2:4" ht="37.5" customHeight="1" x14ac:dyDescent="0.25">
      <c r="B28" s="198" t="s">
        <v>321</v>
      </c>
      <c r="C28" s="198"/>
      <c r="D28" s="198"/>
    </row>
    <row r="30" spans="2:4" ht="48" x14ac:dyDescent="0.25">
      <c r="B30" s="199" t="s">
        <v>197</v>
      </c>
      <c r="C30" s="199" t="s">
        <v>164</v>
      </c>
      <c r="D30" s="199" t="s">
        <v>181</v>
      </c>
    </row>
    <row r="31" spans="2:4" x14ac:dyDescent="0.25">
      <c r="B31" s="200" t="s">
        <v>210</v>
      </c>
      <c r="C31" s="82">
        <v>1</v>
      </c>
      <c r="D31" s="201" t="s">
        <v>322</v>
      </c>
    </row>
    <row r="32" spans="2:4" x14ac:dyDescent="0.25">
      <c r="B32" s="200" t="s">
        <v>210</v>
      </c>
      <c r="C32" s="82">
        <v>2</v>
      </c>
      <c r="D32" s="201" t="s">
        <v>323</v>
      </c>
    </row>
  </sheetData>
  <mergeCells count="15">
    <mergeCell ref="F8:M8"/>
    <mergeCell ref="F9:M9"/>
    <mergeCell ref="F10:M10"/>
    <mergeCell ref="D5:G5"/>
    <mergeCell ref="D1:G1"/>
    <mergeCell ref="D2:G2"/>
    <mergeCell ref="D3:G3"/>
    <mergeCell ref="D4:G4"/>
    <mergeCell ref="F7:M7"/>
    <mergeCell ref="F11:M11"/>
    <mergeCell ref="B28:D28"/>
    <mergeCell ref="B20:D20"/>
    <mergeCell ref="F12:M12"/>
    <mergeCell ref="F13:M13"/>
    <mergeCell ref="F14:M14"/>
  </mergeCells>
  <pageMargins left="0.25" right="0.17"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1"/>
  <sheetViews>
    <sheetView workbookViewId="0">
      <selection activeCell="E8" sqref="E8"/>
    </sheetView>
  </sheetViews>
  <sheetFormatPr defaultRowHeight="12.75" x14ac:dyDescent="0.2"/>
  <cols>
    <col min="1" max="1" width="0.85546875" style="12" customWidth="1"/>
    <col min="2" max="2" width="6.7109375" style="12" customWidth="1"/>
    <col min="3" max="4" width="26.28515625" style="12" customWidth="1"/>
    <col min="5" max="5" width="26.42578125" style="12" customWidth="1"/>
    <col min="6" max="6" width="20.140625" style="12" customWidth="1"/>
    <col min="7" max="7" width="16.7109375" style="12" customWidth="1"/>
    <col min="8" max="16384" width="9.140625" style="12"/>
  </cols>
  <sheetData>
    <row r="2" spans="1:14" s="2" customFormat="1" ht="15.75" x14ac:dyDescent="0.25">
      <c r="A2" s="1"/>
      <c r="C2" s="3"/>
      <c r="D2" s="191" t="s">
        <v>333</v>
      </c>
      <c r="E2" s="191"/>
      <c r="F2" s="191"/>
      <c r="G2" s="191"/>
      <c r="H2" s="177"/>
      <c r="I2" s="192"/>
      <c r="J2" s="192"/>
      <c r="K2" s="192"/>
      <c r="L2" s="178"/>
      <c r="M2" s="178"/>
      <c r="N2" s="178"/>
    </row>
    <row r="3" spans="1:14" s="2" customFormat="1" ht="15.75" x14ac:dyDescent="0.25">
      <c r="A3" s="1"/>
      <c r="C3" s="3"/>
      <c r="D3" s="191" t="s">
        <v>142</v>
      </c>
      <c r="E3" s="191"/>
      <c r="F3" s="191"/>
      <c r="G3" s="191"/>
      <c r="H3" s="177"/>
      <c r="I3" s="192"/>
      <c r="J3" s="192"/>
      <c r="K3" s="192"/>
      <c r="L3" s="178"/>
      <c r="M3" s="178"/>
      <c r="N3" s="178"/>
    </row>
    <row r="4" spans="1:14" s="2" customFormat="1" ht="15" customHeight="1" x14ac:dyDescent="0.25">
      <c r="A4" s="1"/>
      <c r="C4" s="3"/>
      <c r="D4" s="191" t="s">
        <v>29</v>
      </c>
      <c r="E4" s="191"/>
      <c r="F4" s="191"/>
      <c r="G4" s="191"/>
      <c r="H4" s="177"/>
      <c r="I4" s="192"/>
      <c r="J4" s="192"/>
      <c r="K4" s="192"/>
      <c r="L4" s="178"/>
      <c r="M4" s="178"/>
      <c r="N4" s="178"/>
    </row>
    <row r="5" spans="1:14" s="2" customFormat="1" ht="18" customHeight="1" x14ac:dyDescent="0.25">
      <c r="A5" s="1"/>
      <c r="C5" s="3"/>
      <c r="D5" s="193" t="s">
        <v>277</v>
      </c>
      <c r="E5" s="193"/>
      <c r="F5" s="193"/>
      <c r="G5" s="193"/>
      <c r="H5" s="177"/>
      <c r="I5" s="176"/>
      <c r="J5" s="176"/>
      <c r="K5" s="176"/>
      <c r="L5" s="178"/>
      <c r="M5" s="178"/>
      <c r="N5" s="178"/>
    </row>
    <row r="6" spans="1:14" s="2" customFormat="1" ht="18" customHeight="1" x14ac:dyDescent="0.25">
      <c r="A6" s="1"/>
      <c r="C6" s="3"/>
      <c r="D6" s="202"/>
      <c r="E6" s="202"/>
      <c r="F6" s="202"/>
      <c r="G6" s="202"/>
      <c r="H6" s="177"/>
      <c r="I6" s="176"/>
      <c r="J6" s="176"/>
      <c r="K6" s="176"/>
      <c r="L6" s="178"/>
      <c r="M6" s="178"/>
      <c r="N6" s="178"/>
    </row>
    <row r="7" spans="1:14" s="204" customFormat="1" ht="50.25" customHeight="1" x14ac:dyDescent="0.2">
      <c r="A7" s="203"/>
      <c r="B7" s="39" t="s">
        <v>123</v>
      </c>
      <c r="C7" s="39"/>
      <c r="D7" s="39"/>
      <c r="E7" s="39"/>
      <c r="F7" s="39"/>
      <c r="G7" s="39"/>
    </row>
    <row r="8" spans="1:14" s="204" customFormat="1" ht="15" x14ac:dyDescent="0.2"/>
    <row r="9" spans="1:14" s="204" customFormat="1" ht="51" x14ac:dyDescent="0.2">
      <c r="B9" s="205" t="s">
        <v>334</v>
      </c>
      <c r="C9" s="205" t="s">
        <v>335</v>
      </c>
      <c r="D9" s="205" t="s">
        <v>336</v>
      </c>
      <c r="E9" s="205" t="s">
        <v>337</v>
      </c>
      <c r="F9" s="205" t="s">
        <v>338</v>
      </c>
      <c r="G9" s="205" t="s">
        <v>339</v>
      </c>
    </row>
    <row r="10" spans="1:14" s="204" customFormat="1" ht="25.5" x14ac:dyDescent="0.2">
      <c r="B10" s="206">
        <v>1</v>
      </c>
      <c r="C10" s="206" t="s">
        <v>96</v>
      </c>
      <c r="D10" s="206" t="s">
        <v>93</v>
      </c>
      <c r="E10" s="206" t="s">
        <v>97</v>
      </c>
      <c r="F10" s="206" t="s">
        <v>94</v>
      </c>
      <c r="G10" s="207">
        <v>44360</v>
      </c>
    </row>
    <row r="11" spans="1:14" s="204" customFormat="1" ht="25.5" x14ac:dyDescent="0.2">
      <c r="B11" s="206">
        <v>2</v>
      </c>
      <c r="C11" s="206" t="s">
        <v>98</v>
      </c>
      <c r="D11" s="206" t="s">
        <v>93</v>
      </c>
      <c r="E11" s="206" t="s">
        <v>99</v>
      </c>
      <c r="F11" s="206" t="s">
        <v>94</v>
      </c>
      <c r="G11" s="207">
        <v>44654</v>
      </c>
    </row>
    <row r="12" spans="1:14" s="204" customFormat="1" ht="25.5" x14ac:dyDescent="0.2">
      <c r="B12" s="206">
        <f t="shared" ref="B12:B40" si="0">B11+1</f>
        <v>3</v>
      </c>
      <c r="C12" s="206" t="s">
        <v>100</v>
      </c>
      <c r="D12" s="206" t="s">
        <v>93</v>
      </c>
      <c r="E12" s="206" t="s">
        <v>101</v>
      </c>
      <c r="F12" s="206" t="s">
        <v>94</v>
      </c>
      <c r="G12" s="207">
        <v>44872</v>
      </c>
    </row>
    <row r="13" spans="1:14" s="204" customFormat="1" ht="15" x14ac:dyDescent="0.2">
      <c r="B13" s="206">
        <f t="shared" si="0"/>
        <v>4</v>
      </c>
      <c r="C13" s="206" t="s">
        <v>102</v>
      </c>
      <c r="D13" s="206" t="s">
        <v>93</v>
      </c>
      <c r="E13" s="206" t="s">
        <v>103</v>
      </c>
      <c r="F13" s="206" t="s">
        <v>94</v>
      </c>
      <c r="G13" s="207">
        <v>44435</v>
      </c>
    </row>
    <row r="14" spans="1:14" s="204" customFormat="1" ht="15" x14ac:dyDescent="0.2">
      <c r="B14" s="206">
        <f t="shared" si="0"/>
        <v>5</v>
      </c>
      <c r="C14" s="206" t="s">
        <v>104</v>
      </c>
      <c r="D14" s="206" t="s">
        <v>93</v>
      </c>
      <c r="E14" s="206" t="s">
        <v>105</v>
      </c>
      <c r="F14" s="206" t="s">
        <v>94</v>
      </c>
      <c r="G14" s="207">
        <v>45654</v>
      </c>
    </row>
    <row r="15" spans="1:14" s="204" customFormat="1" ht="15" x14ac:dyDescent="0.2">
      <c r="B15" s="206">
        <f t="shared" si="0"/>
        <v>6</v>
      </c>
      <c r="C15" s="206" t="s">
        <v>104</v>
      </c>
      <c r="D15" s="206" t="s">
        <v>93</v>
      </c>
      <c r="E15" s="206" t="s">
        <v>105</v>
      </c>
      <c r="F15" s="206" t="s">
        <v>94</v>
      </c>
      <c r="G15" s="207">
        <v>45655</v>
      </c>
    </row>
    <row r="16" spans="1:14" s="204" customFormat="1" ht="15" x14ac:dyDescent="0.2">
      <c r="B16" s="206">
        <f t="shared" si="0"/>
        <v>7</v>
      </c>
      <c r="C16" s="206" t="s">
        <v>104</v>
      </c>
      <c r="D16" s="206" t="s">
        <v>93</v>
      </c>
      <c r="E16" s="206" t="s">
        <v>105</v>
      </c>
      <c r="F16" s="206" t="s">
        <v>94</v>
      </c>
      <c r="G16" s="207">
        <v>45656</v>
      </c>
    </row>
    <row r="17" spans="2:7" s="204" customFormat="1" ht="15" x14ac:dyDescent="0.2">
      <c r="B17" s="206">
        <f t="shared" si="0"/>
        <v>8</v>
      </c>
      <c r="C17" s="206" t="s">
        <v>104</v>
      </c>
      <c r="D17" s="206" t="s">
        <v>93</v>
      </c>
      <c r="E17" s="206" t="s">
        <v>105</v>
      </c>
      <c r="F17" s="206" t="s">
        <v>94</v>
      </c>
      <c r="G17" s="207">
        <v>45657</v>
      </c>
    </row>
    <row r="18" spans="2:7" s="204" customFormat="1" ht="15" x14ac:dyDescent="0.2">
      <c r="B18" s="206">
        <f t="shared" si="0"/>
        <v>9</v>
      </c>
      <c r="C18" s="206" t="s">
        <v>104</v>
      </c>
      <c r="D18" s="206" t="s">
        <v>93</v>
      </c>
      <c r="E18" s="206" t="s">
        <v>105</v>
      </c>
      <c r="F18" s="206" t="s">
        <v>94</v>
      </c>
      <c r="G18" s="207">
        <v>45658</v>
      </c>
    </row>
    <row r="19" spans="2:7" s="204" customFormat="1" ht="15" x14ac:dyDescent="0.2">
      <c r="B19" s="206">
        <f t="shared" si="0"/>
        <v>10</v>
      </c>
      <c r="C19" s="206" t="s">
        <v>104</v>
      </c>
      <c r="D19" s="206" t="s">
        <v>93</v>
      </c>
      <c r="E19" s="206" t="s">
        <v>105</v>
      </c>
      <c r="F19" s="206" t="s">
        <v>94</v>
      </c>
      <c r="G19" s="207">
        <v>45659</v>
      </c>
    </row>
    <row r="20" spans="2:7" s="204" customFormat="1" ht="15" x14ac:dyDescent="0.2">
      <c r="B20" s="206">
        <f t="shared" si="0"/>
        <v>11</v>
      </c>
      <c r="C20" s="206" t="s">
        <v>104</v>
      </c>
      <c r="D20" s="206" t="s">
        <v>93</v>
      </c>
      <c r="E20" s="206" t="s">
        <v>105</v>
      </c>
      <c r="F20" s="206" t="s">
        <v>94</v>
      </c>
      <c r="G20" s="207">
        <v>45660</v>
      </c>
    </row>
    <row r="21" spans="2:7" s="204" customFormat="1" ht="15" x14ac:dyDescent="0.2">
      <c r="B21" s="206">
        <f t="shared" si="0"/>
        <v>12</v>
      </c>
      <c r="C21" s="206" t="s">
        <v>104</v>
      </c>
      <c r="D21" s="206" t="s">
        <v>93</v>
      </c>
      <c r="E21" s="206" t="s">
        <v>105</v>
      </c>
      <c r="F21" s="206" t="s">
        <v>94</v>
      </c>
      <c r="G21" s="207">
        <v>45661</v>
      </c>
    </row>
    <row r="22" spans="2:7" s="204" customFormat="1" ht="15" x14ac:dyDescent="0.2">
      <c r="B22" s="206">
        <f t="shared" si="0"/>
        <v>13</v>
      </c>
      <c r="C22" s="206" t="s">
        <v>104</v>
      </c>
      <c r="D22" s="206" t="s">
        <v>93</v>
      </c>
      <c r="E22" s="206" t="s">
        <v>105</v>
      </c>
      <c r="F22" s="206" t="s">
        <v>94</v>
      </c>
      <c r="G22" s="207">
        <v>45662</v>
      </c>
    </row>
    <row r="23" spans="2:7" s="204" customFormat="1" ht="15" x14ac:dyDescent="0.2">
      <c r="B23" s="206">
        <f t="shared" si="0"/>
        <v>14</v>
      </c>
      <c r="C23" s="206" t="s">
        <v>104</v>
      </c>
      <c r="D23" s="206" t="s">
        <v>93</v>
      </c>
      <c r="E23" s="206" t="s">
        <v>105</v>
      </c>
      <c r="F23" s="206" t="s">
        <v>94</v>
      </c>
      <c r="G23" s="207">
        <v>45663</v>
      </c>
    </row>
    <row r="24" spans="2:7" s="204" customFormat="1" ht="15" x14ac:dyDescent="0.2">
      <c r="B24" s="206">
        <f t="shared" si="0"/>
        <v>15</v>
      </c>
      <c r="C24" s="206" t="s">
        <v>104</v>
      </c>
      <c r="D24" s="206" t="s">
        <v>93</v>
      </c>
      <c r="E24" s="206" t="s">
        <v>105</v>
      </c>
      <c r="F24" s="206" t="s">
        <v>94</v>
      </c>
      <c r="G24" s="207">
        <v>45664</v>
      </c>
    </row>
    <row r="25" spans="2:7" s="204" customFormat="1" ht="15" x14ac:dyDescent="0.2">
      <c r="B25" s="206">
        <f t="shared" si="0"/>
        <v>16</v>
      </c>
      <c r="C25" s="206" t="s">
        <v>104</v>
      </c>
      <c r="D25" s="206" t="s">
        <v>93</v>
      </c>
      <c r="E25" s="206" t="s">
        <v>105</v>
      </c>
      <c r="F25" s="206" t="s">
        <v>94</v>
      </c>
      <c r="G25" s="207">
        <v>45665</v>
      </c>
    </row>
    <row r="26" spans="2:7" s="204" customFormat="1" ht="15" x14ac:dyDescent="0.2">
      <c r="B26" s="206">
        <f t="shared" si="0"/>
        <v>17</v>
      </c>
      <c r="C26" s="206" t="s">
        <v>104</v>
      </c>
      <c r="D26" s="206" t="s">
        <v>93</v>
      </c>
      <c r="E26" s="206" t="s">
        <v>105</v>
      </c>
      <c r="F26" s="206" t="s">
        <v>94</v>
      </c>
      <c r="G26" s="207">
        <v>45666</v>
      </c>
    </row>
    <row r="27" spans="2:7" s="204" customFormat="1" ht="15" x14ac:dyDescent="0.2">
      <c r="B27" s="206">
        <f t="shared" si="0"/>
        <v>18</v>
      </c>
      <c r="C27" s="206" t="s">
        <v>104</v>
      </c>
      <c r="D27" s="206" t="s">
        <v>93</v>
      </c>
      <c r="E27" s="206" t="s">
        <v>105</v>
      </c>
      <c r="F27" s="206" t="s">
        <v>94</v>
      </c>
      <c r="G27" s="207">
        <v>45667</v>
      </c>
    </row>
    <row r="28" spans="2:7" s="204" customFormat="1" ht="25.5" x14ac:dyDescent="0.2">
      <c r="B28" s="206">
        <f t="shared" si="0"/>
        <v>19</v>
      </c>
      <c r="C28" s="206" t="s">
        <v>106</v>
      </c>
      <c r="D28" s="206" t="s">
        <v>93</v>
      </c>
      <c r="E28" s="206" t="s">
        <v>107</v>
      </c>
      <c r="F28" s="206" t="s">
        <v>94</v>
      </c>
      <c r="G28" s="207">
        <v>44553</v>
      </c>
    </row>
    <row r="29" spans="2:7" s="204" customFormat="1" ht="25.5" x14ac:dyDescent="0.2">
      <c r="B29" s="206">
        <f t="shared" si="0"/>
        <v>20</v>
      </c>
      <c r="C29" s="206" t="s">
        <v>108</v>
      </c>
      <c r="D29" s="206" t="s">
        <v>93</v>
      </c>
      <c r="E29" s="206" t="s">
        <v>109</v>
      </c>
      <c r="F29" s="206" t="s">
        <v>94</v>
      </c>
      <c r="G29" s="207">
        <v>44430</v>
      </c>
    </row>
    <row r="30" spans="2:7" s="204" customFormat="1" ht="25.5" x14ac:dyDescent="0.2">
      <c r="B30" s="206">
        <f t="shared" si="0"/>
        <v>21</v>
      </c>
      <c r="C30" s="206" t="s">
        <v>110</v>
      </c>
      <c r="D30" s="206" t="s">
        <v>93</v>
      </c>
      <c r="E30" s="206" t="s">
        <v>111</v>
      </c>
      <c r="F30" s="206" t="s">
        <v>94</v>
      </c>
      <c r="G30" s="207">
        <v>44399</v>
      </c>
    </row>
    <row r="31" spans="2:7" s="204" customFormat="1" ht="25.5" x14ac:dyDescent="0.2">
      <c r="B31" s="206">
        <f t="shared" si="0"/>
        <v>22</v>
      </c>
      <c r="C31" s="206" t="s">
        <v>112</v>
      </c>
      <c r="D31" s="206" t="s">
        <v>93</v>
      </c>
      <c r="E31" s="206" t="s">
        <v>113</v>
      </c>
      <c r="F31" s="206" t="s">
        <v>94</v>
      </c>
      <c r="G31" s="207">
        <v>44374</v>
      </c>
    </row>
    <row r="32" spans="2:7" s="204" customFormat="1" ht="25.5" x14ac:dyDescent="0.2">
      <c r="B32" s="206">
        <f t="shared" si="0"/>
        <v>23</v>
      </c>
      <c r="C32" s="206" t="s">
        <v>115</v>
      </c>
      <c r="D32" s="206" t="s">
        <v>93</v>
      </c>
      <c r="E32" s="206" t="s">
        <v>116</v>
      </c>
      <c r="F32" s="206" t="s">
        <v>94</v>
      </c>
      <c r="G32" s="207">
        <v>44344</v>
      </c>
    </row>
    <row r="33" spans="2:7" s="204" customFormat="1" ht="25.5" x14ac:dyDescent="0.2">
      <c r="B33" s="206">
        <f t="shared" si="0"/>
        <v>24</v>
      </c>
      <c r="C33" s="206" t="s">
        <v>117</v>
      </c>
      <c r="D33" s="206" t="s">
        <v>93</v>
      </c>
      <c r="E33" s="206" t="s">
        <v>118</v>
      </c>
      <c r="F33" s="206" t="s">
        <v>94</v>
      </c>
      <c r="G33" s="207">
        <v>44242</v>
      </c>
    </row>
    <row r="34" spans="2:7" s="204" customFormat="1" ht="15" x14ac:dyDescent="0.2">
      <c r="B34" s="206">
        <f t="shared" si="0"/>
        <v>25</v>
      </c>
      <c r="C34" s="206" t="s">
        <v>119</v>
      </c>
      <c r="D34" s="206" t="s">
        <v>93</v>
      </c>
      <c r="E34" s="206" t="s">
        <v>114</v>
      </c>
      <c r="F34" s="206" t="s">
        <v>94</v>
      </c>
      <c r="G34" s="207">
        <v>44239</v>
      </c>
    </row>
    <row r="35" spans="2:7" s="204" customFormat="1" ht="15" x14ac:dyDescent="0.2">
      <c r="B35" s="206">
        <f t="shared" si="0"/>
        <v>26</v>
      </c>
      <c r="C35" s="206" t="s">
        <v>120</v>
      </c>
      <c r="D35" s="206" t="s">
        <v>93</v>
      </c>
      <c r="E35" s="206" t="s">
        <v>95</v>
      </c>
      <c r="F35" s="206" t="s">
        <v>94</v>
      </c>
      <c r="G35" s="207">
        <v>44214</v>
      </c>
    </row>
    <row r="36" spans="2:7" s="204" customFormat="1" ht="15" x14ac:dyDescent="0.2">
      <c r="B36" s="206">
        <f t="shared" si="0"/>
        <v>27</v>
      </c>
      <c r="C36" s="206" t="s">
        <v>119</v>
      </c>
      <c r="D36" s="206" t="s">
        <v>93</v>
      </c>
      <c r="E36" s="206" t="s">
        <v>114</v>
      </c>
      <c r="F36" s="206" t="s">
        <v>94</v>
      </c>
      <c r="G36" s="207">
        <v>44211</v>
      </c>
    </row>
    <row r="37" spans="2:7" s="204" customFormat="1" ht="25.5" x14ac:dyDescent="0.2">
      <c r="B37" s="206">
        <f t="shared" si="0"/>
        <v>28</v>
      </c>
      <c r="C37" s="206" t="s">
        <v>121</v>
      </c>
      <c r="D37" s="206" t="s">
        <v>93</v>
      </c>
      <c r="E37" s="206" t="s">
        <v>105</v>
      </c>
      <c r="F37" s="206" t="s">
        <v>94</v>
      </c>
      <c r="G37" s="207">
        <v>44206</v>
      </c>
    </row>
    <row r="38" spans="2:7" ht="38.25" x14ac:dyDescent="0.2">
      <c r="B38" s="206">
        <f t="shared" si="0"/>
        <v>29</v>
      </c>
      <c r="C38" s="206" t="s">
        <v>195</v>
      </c>
      <c r="D38" s="206" t="s">
        <v>93</v>
      </c>
      <c r="E38" s="206" t="s">
        <v>194</v>
      </c>
      <c r="F38" s="206" t="s">
        <v>94</v>
      </c>
      <c r="G38" s="207">
        <v>44561</v>
      </c>
    </row>
    <row r="39" spans="2:7" ht="25.5" x14ac:dyDescent="0.2">
      <c r="B39" s="206">
        <f t="shared" si="0"/>
        <v>30</v>
      </c>
      <c r="C39" s="206" t="s">
        <v>98</v>
      </c>
      <c r="D39" s="206" t="s">
        <v>93</v>
      </c>
      <c r="E39" s="208" t="s">
        <v>222</v>
      </c>
      <c r="F39" s="206" t="s">
        <v>94</v>
      </c>
      <c r="G39" s="207">
        <v>44561</v>
      </c>
    </row>
    <row r="40" spans="2:7" ht="38.25" x14ac:dyDescent="0.2">
      <c r="B40" s="206">
        <f t="shared" si="0"/>
        <v>31</v>
      </c>
      <c r="C40" s="208" t="s">
        <v>98</v>
      </c>
      <c r="D40" s="208" t="s">
        <v>93</v>
      </c>
      <c r="E40" s="209" t="s">
        <v>223</v>
      </c>
      <c r="F40" s="208" t="s">
        <v>94</v>
      </c>
      <c r="G40" s="207">
        <v>44561</v>
      </c>
    </row>
    <row r="41" spans="2:7" x14ac:dyDescent="0.2">
      <c r="G41" s="210" t="s">
        <v>224</v>
      </c>
    </row>
  </sheetData>
  <mergeCells count="5">
    <mergeCell ref="B7:G7"/>
    <mergeCell ref="D2:G2"/>
    <mergeCell ref="D3:G3"/>
    <mergeCell ref="D4:G4"/>
    <mergeCell ref="D5:G5"/>
  </mergeCells>
  <pageMargins left="0.15748031496062992" right="0.15748031496062992" top="0.23" bottom="0.21" header="0.17" footer="0.17"/>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№5'!_Hlk19699572</vt:lpstr>
      <vt:lpstr>'Приложение 3'!Область_печати</vt:lpstr>
      <vt:lpstr>'Приложение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Макарова А.А.</cp:lastModifiedBy>
  <cp:lastPrinted>2021-03-25T06:52:52Z</cp:lastPrinted>
  <dcterms:created xsi:type="dcterms:W3CDTF">1996-10-08T23:32:33Z</dcterms:created>
  <dcterms:modified xsi:type="dcterms:W3CDTF">2021-03-31T06:22:13Z</dcterms:modified>
</cp:coreProperties>
</file>