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defaultThemeVersion="124226"/>
  <bookViews>
    <workbookView xWindow="0" yWindow="0" windowWidth="28800" windowHeight="10935"/>
  </bookViews>
  <sheets>
    <sheet name="Приложение 1" sheetId="27" r:id="rId1"/>
    <sheet name="Приложение 2" sheetId="6" r:id="rId2"/>
    <sheet name="Приложение 3" sheetId="23" r:id="rId3"/>
    <sheet name="Приложение 4" sheetId="2" r:id="rId4"/>
    <sheet name="Приложение №5" sheetId="25" r:id="rId5"/>
    <sheet name="Приложение №6" sheetId="26" r:id="rId6"/>
    <sheet name="Приложение №7" sheetId="28" r:id="rId7"/>
  </sheets>
  <definedNames>
    <definedName name="_Hlk19699572" localSheetId="4">'Приложение №5'!$C$67</definedName>
    <definedName name="_xlnm._FilterDatabase" localSheetId="3" hidden="1">'Приложение 4'!#REF!</definedName>
    <definedName name="_xlnm.Print_Area" localSheetId="2">'Приложение 3'!$A$1:$K$291</definedName>
    <definedName name="_xlnm.Print_Area" localSheetId="3">'Приложение 4'!$A$1:$M$335</definedName>
  </definedNames>
  <calcPr calcId="152511"/>
</workbook>
</file>

<file path=xl/calcChain.xml><?xml version="1.0" encoding="utf-8"?>
<calcChain xmlns="http://schemas.openxmlformats.org/spreadsheetml/2006/main">
  <c r="E95" i="23" l="1"/>
  <c r="E94" i="23"/>
  <c r="E93" i="23"/>
  <c r="E92" i="23"/>
  <c r="J91" i="23"/>
  <c r="I91" i="23"/>
  <c r="H91" i="23"/>
  <c r="G91" i="23"/>
  <c r="E91" i="23" s="1"/>
  <c r="F91" i="23"/>
  <c r="E90" i="23"/>
  <c r="E89" i="23"/>
  <c r="E88" i="23"/>
  <c r="E87" i="23"/>
  <c r="J86" i="23"/>
  <c r="I86" i="23"/>
  <c r="H86" i="23"/>
  <c r="G86" i="23"/>
  <c r="F86" i="23"/>
  <c r="E86" i="23" s="1"/>
  <c r="H15" i="2" l="1"/>
  <c r="H16" i="2"/>
  <c r="H17" i="2"/>
  <c r="H14" i="2"/>
  <c r="F102" i="2"/>
  <c r="F101" i="2"/>
  <c r="F100" i="2"/>
  <c r="F99" i="2"/>
  <c r="K98" i="2"/>
  <c r="J98" i="2"/>
  <c r="I98" i="2"/>
  <c r="H98" i="2"/>
  <c r="F98" i="2" s="1"/>
  <c r="G98" i="2"/>
  <c r="E98" i="2"/>
  <c r="F97" i="2"/>
  <c r="F96" i="2"/>
  <c r="F95" i="2"/>
  <c r="F94" i="2"/>
  <c r="K93" i="2"/>
  <c r="J93" i="2"/>
  <c r="I93" i="2"/>
  <c r="H93" i="2"/>
  <c r="G93" i="2"/>
  <c r="E93" i="2"/>
  <c r="F93" i="2" l="1"/>
  <c r="E85" i="23" l="1"/>
  <c r="E84" i="23"/>
  <c r="E83" i="23"/>
  <c r="E82" i="23"/>
  <c r="J81" i="23"/>
  <c r="I81" i="23"/>
  <c r="H81" i="23"/>
  <c r="G81" i="23"/>
  <c r="F81" i="23"/>
  <c r="E81" i="23" l="1"/>
  <c r="K17" i="2"/>
  <c r="K16" i="2"/>
  <c r="K15" i="2"/>
  <c r="K14" i="2"/>
  <c r="J17" i="2"/>
  <c r="J16" i="2"/>
  <c r="J15" i="2"/>
  <c r="J14" i="2"/>
  <c r="I17" i="2"/>
  <c r="I16" i="2"/>
  <c r="I15" i="2"/>
  <c r="I14" i="2"/>
  <c r="G15" i="2"/>
  <c r="G16" i="2"/>
  <c r="G17" i="2"/>
  <c r="G14" i="2"/>
  <c r="F92" i="2"/>
  <c r="F91" i="2"/>
  <c r="F90" i="2"/>
  <c r="F89" i="2"/>
  <c r="K88" i="2"/>
  <c r="J88" i="2"/>
  <c r="I88" i="2"/>
  <c r="H88" i="2"/>
  <c r="G88" i="2"/>
  <c r="E88" i="2"/>
  <c r="F88" i="2" l="1"/>
  <c r="E203" i="23"/>
  <c r="E202" i="23"/>
  <c r="E201" i="23"/>
  <c r="E200" i="23"/>
  <c r="J199" i="23"/>
  <c r="I199" i="23"/>
  <c r="H199" i="23"/>
  <c r="G199" i="23"/>
  <c r="F199" i="23"/>
  <c r="E198" i="23"/>
  <c r="E197" i="23"/>
  <c r="E196" i="23"/>
  <c r="E195" i="23"/>
  <c r="J194" i="23"/>
  <c r="I194" i="23"/>
  <c r="H194" i="23"/>
  <c r="G194" i="23"/>
  <c r="F194" i="23"/>
  <c r="E193" i="23"/>
  <c r="E192" i="23"/>
  <c r="E191" i="23"/>
  <c r="E190" i="23"/>
  <c r="J189" i="23"/>
  <c r="I189" i="23"/>
  <c r="H189" i="23"/>
  <c r="G189" i="23"/>
  <c r="F189" i="23"/>
  <c r="E136" i="23"/>
  <c r="E135" i="23"/>
  <c r="E134" i="23"/>
  <c r="E133" i="23"/>
  <c r="J132" i="23"/>
  <c r="I132" i="23"/>
  <c r="H132" i="23"/>
  <c r="G132" i="23"/>
  <c r="F132" i="23"/>
  <c r="E121" i="23"/>
  <c r="E120" i="23"/>
  <c r="E119" i="23"/>
  <c r="E118" i="23"/>
  <c r="J117" i="23"/>
  <c r="I117" i="23"/>
  <c r="H117" i="23"/>
  <c r="G117" i="23"/>
  <c r="F117" i="23"/>
  <c r="E111" i="23"/>
  <c r="E110" i="23"/>
  <c r="E109" i="23"/>
  <c r="E108" i="23"/>
  <c r="J107" i="23"/>
  <c r="I107" i="23"/>
  <c r="H107" i="23"/>
  <c r="G107" i="23"/>
  <c r="F107" i="23"/>
  <c r="E105" i="23"/>
  <c r="E104" i="23"/>
  <c r="E103" i="23"/>
  <c r="E102" i="23"/>
  <c r="J101" i="23"/>
  <c r="I101" i="23"/>
  <c r="H101" i="23"/>
  <c r="G101" i="23"/>
  <c r="F101" i="23"/>
  <c r="E100" i="23"/>
  <c r="E99" i="23"/>
  <c r="E98" i="23"/>
  <c r="E97" i="23"/>
  <c r="J96" i="23"/>
  <c r="I96" i="23"/>
  <c r="H96" i="23"/>
  <c r="G96" i="23"/>
  <c r="F96" i="23"/>
  <c r="E70" i="23"/>
  <c r="E69" i="23"/>
  <c r="E68" i="23"/>
  <c r="E67" i="23"/>
  <c r="J66" i="23"/>
  <c r="I66" i="23"/>
  <c r="H66" i="23"/>
  <c r="G66" i="23"/>
  <c r="F66" i="23"/>
  <c r="E65" i="23"/>
  <c r="E64" i="23"/>
  <c r="E63" i="23"/>
  <c r="E62" i="23"/>
  <c r="J61" i="23"/>
  <c r="I61" i="23"/>
  <c r="H61" i="23"/>
  <c r="G61" i="23"/>
  <c r="F61" i="23"/>
  <c r="E55" i="23"/>
  <c r="E54" i="23"/>
  <c r="E53" i="23"/>
  <c r="E52" i="23"/>
  <c r="J51" i="23"/>
  <c r="I51" i="23"/>
  <c r="H51" i="23"/>
  <c r="G51" i="23"/>
  <c r="F51" i="23"/>
  <c r="E40" i="23"/>
  <c r="E39" i="23"/>
  <c r="E38" i="23"/>
  <c r="E37" i="23"/>
  <c r="J36" i="23"/>
  <c r="I36" i="23"/>
  <c r="H36" i="23"/>
  <c r="G36" i="23"/>
  <c r="F36" i="23"/>
  <c r="E35" i="23"/>
  <c r="E34" i="23"/>
  <c r="E33" i="23"/>
  <c r="E32" i="23"/>
  <c r="J31" i="23"/>
  <c r="I31" i="23"/>
  <c r="H31" i="23"/>
  <c r="G31" i="23"/>
  <c r="F31" i="23"/>
  <c r="F122" i="2"/>
  <c r="F118" i="2" s="1"/>
  <c r="K118" i="2"/>
  <c r="J118" i="2"/>
  <c r="I118" i="2"/>
  <c r="H118" i="2"/>
  <c r="G118" i="2"/>
  <c r="F107" i="2"/>
  <c r="F106" i="2"/>
  <c r="F105" i="2"/>
  <c r="F104" i="2"/>
  <c r="K103" i="2"/>
  <c r="J103" i="2"/>
  <c r="I103" i="2"/>
  <c r="H103" i="2"/>
  <c r="G103" i="2"/>
  <c r="E103" i="2"/>
  <c r="F42" i="2"/>
  <c r="F41" i="2"/>
  <c r="F40" i="2"/>
  <c r="F39" i="2"/>
  <c r="K38" i="2"/>
  <c r="J38" i="2"/>
  <c r="I38" i="2"/>
  <c r="H38" i="2"/>
  <c r="G38" i="2"/>
  <c r="E38" i="2"/>
  <c r="F103" i="2" l="1"/>
  <c r="E199" i="23"/>
  <c r="E194" i="23"/>
  <c r="E189" i="23"/>
  <c r="E132" i="23"/>
  <c r="E117" i="23"/>
  <c r="E107" i="23"/>
  <c r="E101" i="23"/>
  <c r="E66" i="23"/>
  <c r="E96" i="23"/>
  <c r="E51" i="23"/>
  <c r="E61" i="23"/>
  <c r="E36" i="23"/>
  <c r="E31" i="23"/>
  <c r="F38" i="2"/>
  <c r="K191" i="2"/>
  <c r="K192" i="2"/>
  <c r="K193" i="2"/>
  <c r="J191" i="2"/>
  <c r="J192" i="2"/>
  <c r="J193" i="2"/>
  <c r="I191" i="2"/>
  <c r="I192" i="2"/>
  <c r="I193" i="2"/>
  <c r="H191" i="2"/>
  <c r="H192" i="2"/>
  <c r="H193" i="2"/>
  <c r="K190" i="2"/>
  <c r="J190" i="2"/>
  <c r="I190" i="2"/>
  <c r="H190" i="2"/>
  <c r="G191" i="2"/>
  <c r="G192" i="2"/>
  <c r="G193" i="2"/>
  <c r="G190" i="2"/>
  <c r="F223" i="2"/>
  <c r="F222" i="2"/>
  <c r="F221" i="2"/>
  <c r="F220" i="2"/>
  <c r="K219" i="2"/>
  <c r="J219" i="2"/>
  <c r="I219" i="2"/>
  <c r="H219" i="2"/>
  <c r="G219" i="2"/>
  <c r="E219" i="2"/>
  <c r="F218" i="2"/>
  <c r="F217" i="2"/>
  <c r="F216" i="2"/>
  <c r="F215" i="2"/>
  <c r="K214" i="2"/>
  <c r="J214" i="2"/>
  <c r="I214" i="2"/>
  <c r="H214" i="2"/>
  <c r="G214" i="2"/>
  <c r="E214" i="2"/>
  <c r="F213" i="2"/>
  <c r="F212" i="2"/>
  <c r="F211" i="2"/>
  <c r="F210" i="2"/>
  <c r="K209" i="2"/>
  <c r="J209" i="2"/>
  <c r="I209" i="2"/>
  <c r="H209" i="2"/>
  <c r="G209" i="2"/>
  <c r="E209" i="2"/>
  <c r="K115" i="2"/>
  <c r="K116" i="2"/>
  <c r="K117" i="2"/>
  <c r="J115" i="2"/>
  <c r="J116" i="2"/>
  <c r="J117" i="2"/>
  <c r="I115" i="2"/>
  <c r="I116" i="2"/>
  <c r="I117" i="2"/>
  <c r="H115" i="2"/>
  <c r="H116" i="2"/>
  <c r="H117" i="2"/>
  <c r="K114" i="2"/>
  <c r="J114" i="2"/>
  <c r="I114" i="2"/>
  <c r="H114" i="2"/>
  <c r="G115" i="2"/>
  <c r="G116" i="2"/>
  <c r="G117" i="2"/>
  <c r="G114" i="2"/>
  <c r="F147" i="2"/>
  <c r="F146" i="2"/>
  <c r="F145" i="2"/>
  <c r="F144" i="2"/>
  <c r="K143" i="2"/>
  <c r="J143" i="2"/>
  <c r="I143" i="2"/>
  <c r="H143" i="2"/>
  <c r="G143" i="2"/>
  <c r="E143" i="2"/>
  <c r="F132" i="2"/>
  <c r="F129" i="2"/>
  <c r="K128" i="2"/>
  <c r="J128" i="2"/>
  <c r="I128" i="2"/>
  <c r="H128" i="2"/>
  <c r="G128" i="2"/>
  <c r="F112" i="2"/>
  <c r="F111" i="2"/>
  <c r="F110" i="2"/>
  <c r="F109" i="2"/>
  <c r="K108" i="2"/>
  <c r="J108" i="2"/>
  <c r="I108" i="2"/>
  <c r="H108" i="2"/>
  <c r="G108" i="2"/>
  <c r="E108" i="2"/>
  <c r="F82" i="2"/>
  <c r="F81" i="2"/>
  <c r="F80" i="2"/>
  <c r="F79" i="2"/>
  <c r="K78" i="2"/>
  <c r="J78" i="2"/>
  <c r="I78" i="2"/>
  <c r="H78" i="2"/>
  <c r="G78" i="2"/>
  <c r="E78" i="2"/>
  <c r="F77" i="2"/>
  <c r="F76" i="2"/>
  <c r="F75" i="2"/>
  <c r="F74" i="2"/>
  <c r="K73" i="2"/>
  <c r="J73" i="2"/>
  <c r="I73" i="2"/>
  <c r="H73" i="2"/>
  <c r="G73" i="2"/>
  <c r="E73" i="2"/>
  <c r="F72" i="2"/>
  <c r="F71" i="2"/>
  <c r="F70" i="2"/>
  <c r="F69" i="2"/>
  <c r="K68" i="2"/>
  <c r="J68" i="2"/>
  <c r="I68" i="2"/>
  <c r="H68" i="2"/>
  <c r="G68" i="2"/>
  <c r="E68" i="2"/>
  <c r="F62" i="2"/>
  <c r="F61" i="2"/>
  <c r="F60" i="2"/>
  <c r="F59" i="2"/>
  <c r="K58" i="2"/>
  <c r="J58" i="2"/>
  <c r="I58" i="2"/>
  <c r="H58" i="2"/>
  <c r="G58" i="2"/>
  <c r="E58" i="2"/>
  <c r="F47" i="2"/>
  <c r="F46" i="2"/>
  <c r="F45" i="2"/>
  <c r="F44" i="2"/>
  <c r="K43" i="2"/>
  <c r="J43" i="2"/>
  <c r="I43" i="2"/>
  <c r="H43" i="2"/>
  <c r="G43" i="2"/>
  <c r="E43" i="2"/>
  <c r="F214" i="2" l="1"/>
  <c r="F209" i="2"/>
  <c r="F219" i="2"/>
  <c r="F143" i="2"/>
  <c r="F128" i="2"/>
  <c r="F78" i="2"/>
  <c r="F73" i="2"/>
  <c r="F108" i="2"/>
  <c r="F68" i="2"/>
  <c r="F43" i="2"/>
  <c r="F58" i="2"/>
  <c r="F57" i="2"/>
  <c r="F56" i="2"/>
  <c r="F55" i="2"/>
  <c r="F54" i="2"/>
  <c r="K53" i="2"/>
  <c r="J53" i="2"/>
  <c r="I53" i="2"/>
  <c r="H53" i="2"/>
  <c r="G53" i="2"/>
  <c r="E53" i="2"/>
  <c r="E50" i="23"/>
  <c r="E49" i="23"/>
  <c r="E48" i="23"/>
  <c r="E47" i="23"/>
  <c r="J46" i="23"/>
  <c r="I46" i="23"/>
  <c r="H46" i="23"/>
  <c r="G46" i="23"/>
  <c r="F46" i="23"/>
  <c r="F53" i="2" l="1"/>
  <c r="E46" i="23"/>
  <c r="E80" i="23"/>
  <c r="E79" i="23"/>
  <c r="E78" i="23"/>
  <c r="E77" i="23"/>
  <c r="J76" i="23"/>
  <c r="I76" i="23"/>
  <c r="H76" i="23"/>
  <c r="G76" i="23"/>
  <c r="F76" i="23"/>
  <c r="F87" i="2"/>
  <c r="F86" i="2"/>
  <c r="F85" i="2"/>
  <c r="F84" i="2"/>
  <c r="K83" i="2"/>
  <c r="J83" i="2"/>
  <c r="I83" i="2"/>
  <c r="H83" i="2"/>
  <c r="G83" i="2"/>
  <c r="E83" i="2"/>
  <c r="E76" i="23" l="1"/>
  <c r="F83" i="2"/>
  <c r="E45" i="23"/>
  <c r="E44" i="23"/>
  <c r="E43" i="23"/>
  <c r="E42" i="23"/>
  <c r="J41" i="23"/>
  <c r="I41" i="23"/>
  <c r="H41" i="23"/>
  <c r="G41" i="23"/>
  <c r="F41" i="23"/>
  <c r="F52" i="2"/>
  <c r="F51" i="2"/>
  <c r="F50" i="2"/>
  <c r="F49" i="2"/>
  <c r="K48" i="2"/>
  <c r="J48" i="2"/>
  <c r="I48" i="2"/>
  <c r="H48" i="2"/>
  <c r="G48" i="2"/>
  <c r="E48" i="2"/>
  <c r="E41" i="23" l="1"/>
  <c r="F48" i="2"/>
  <c r="E75" i="23"/>
  <c r="E74" i="23"/>
  <c r="E73" i="23"/>
  <c r="E72" i="23"/>
  <c r="J71" i="23"/>
  <c r="I71" i="23"/>
  <c r="H71" i="23"/>
  <c r="G71" i="23"/>
  <c r="F71" i="23"/>
  <c r="E71" i="23" l="1"/>
  <c r="F253" i="2"/>
  <c r="F252" i="2"/>
  <c r="F251" i="2"/>
  <c r="F250" i="2"/>
  <c r="K249" i="2"/>
  <c r="J249" i="2"/>
  <c r="I249" i="2"/>
  <c r="H249" i="2"/>
  <c r="G249" i="2"/>
  <c r="F243" i="2"/>
  <c r="F242" i="2"/>
  <c r="F241" i="2"/>
  <c r="F240" i="2"/>
  <c r="K239" i="2"/>
  <c r="J239" i="2"/>
  <c r="I239" i="2"/>
  <c r="H239" i="2"/>
  <c r="G239" i="2"/>
  <c r="F228" i="2"/>
  <c r="F227" i="2"/>
  <c r="F226" i="2"/>
  <c r="F225" i="2"/>
  <c r="K224" i="2"/>
  <c r="J224" i="2"/>
  <c r="I224" i="2"/>
  <c r="H224" i="2"/>
  <c r="G224" i="2"/>
  <c r="F208" i="2"/>
  <c r="F207" i="2"/>
  <c r="F206" i="2"/>
  <c r="F205" i="2"/>
  <c r="K204" i="2"/>
  <c r="J204" i="2"/>
  <c r="I204" i="2"/>
  <c r="H204" i="2"/>
  <c r="G204" i="2"/>
  <c r="F198" i="2"/>
  <c r="F197" i="2"/>
  <c r="F196" i="2"/>
  <c r="F195" i="2"/>
  <c r="K194" i="2"/>
  <c r="J194" i="2"/>
  <c r="I194" i="2"/>
  <c r="H194" i="2"/>
  <c r="G194" i="2"/>
  <c r="E194" i="2"/>
  <c r="F204" i="2" l="1"/>
  <c r="F194" i="2"/>
  <c r="F249" i="2"/>
  <c r="F239" i="2"/>
  <c r="F224" i="2"/>
  <c r="F177" i="2"/>
  <c r="F176" i="2"/>
  <c r="F175" i="2"/>
  <c r="F174" i="2"/>
  <c r="F162" i="2"/>
  <c r="F161" i="2"/>
  <c r="F160" i="2"/>
  <c r="F159" i="2"/>
  <c r="E166" i="23" l="1"/>
  <c r="E165" i="23"/>
  <c r="E164" i="23"/>
  <c r="E163" i="23"/>
  <c r="J162" i="23"/>
  <c r="I162" i="23"/>
  <c r="H162" i="23"/>
  <c r="G162" i="23"/>
  <c r="F162" i="23"/>
  <c r="F167" i="23"/>
  <c r="G167" i="23"/>
  <c r="H167" i="23"/>
  <c r="I167" i="23"/>
  <c r="J167" i="23"/>
  <c r="E162" i="23" l="1"/>
  <c r="E167" i="23"/>
  <c r="F173" i="2" l="1"/>
  <c r="K173" i="2"/>
  <c r="J173" i="2"/>
  <c r="I173" i="2"/>
  <c r="H173" i="2"/>
  <c r="G173" i="2"/>
  <c r="E173" i="2"/>
  <c r="E171" i="23" l="1"/>
  <c r="E170" i="23"/>
  <c r="E169" i="23"/>
  <c r="E168" i="23"/>
  <c r="E263" i="23" l="1"/>
  <c r="E262" i="23"/>
  <c r="E261" i="23"/>
  <c r="E260" i="23"/>
  <c r="J259" i="23"/>
  <c r="I259" i="23"/>
  <c r="H259" i="23"/>
  <c r="G259" i="23"/>
  <c r="F259" i="23"/>
  <c r="E258" i="23"/>
  <c r="E257" i="23"/>
  <c r="E256" i="23"/>
  <c r="E255" i="23"/>
  <c r="J254" i="23"/>
  <c r="I254" i="23"/>
  <c r="H254" i="23"/>
  <c r="G254" i="23"/>
  <c r="F254" i="23"/>
  <c r="E253" i="23"/>
  <c r="E252" i="23"/>
  <c r="E251" i="23"/>
  <c r="E250" i="23"/>
  <c r="J249" i="23"/>
  <c r="I249" i="23"/>
  <c r="H249" i="23"/>
  <c r="G249" i="23"/>
  <c r="F249" i="23"/>
  <c r="F283" i="2"/>
  <c r="F282" i="2"/>
  <c r="F281" i="2"/>
  <c r="F280" i="2"/>
  <c r="K279" i="2"/>
  <c r="J279" i="2"/>
  <c r="I279" i="2"/>
  <c r="H279" i="2"/>
  <c r="G279" i="2"/>
  <c r="E279" i="2"/>
  <c r="F278" i="2"/>
  <c r="F277" i="2"/>
  <c r="F276" i="2"/>
  <c r="F275" i="2"/>
  <c r="K274" i="2"/>
  <c r="J274" i="2"/>
  <c r="I274" i="2"/>
  <c r="H274" i="2"/>
  <c r="G274" i="2"/>
  <c r="E274" i="2"/>
  <c r="F273" i="2"/>
  <c r="F272" i="2"/>
  <c r="F271" i="2"/>
  <c r="F270" i="2"/>
  <c r="K269" i="2"/>
  <c r="J269" i="2"/>
  <c r="I269" i="2"/>
  <c r="H269" i="2"/>
  <c r="G269" i="2"/>
  <c r="E269" i="2"/>
  <c r="F182" i="2"/>
  <c r="F179" i="2"/>
  <c r="K178" i="2"/>
  <c r="J178" i="2"/>
  <c r="I178" i="2"/>
  <c r="H178" i="2"/>
  <c r="G178" i="2"/>
  <c r="E178" i="2"/>
  <c r="F178" i="2" l="1"/>
  <c r="E259" i="23"/>
  <c r="E254" i="23"/>
  <c r="E249" i="23"/>
  <c r="F279" i="2"/>
  <c r="F269" i="2"/>
  <c r="F274" i="2"/>
  <c r="F20" i="2"/>
  <c r="F21" i="2"/>
  <c r="J112" i="23" l="1"/>
  <c r="I112" i="23"/>
  <c r="H112" i="23"/>
  <c r="G112" i="23"/>
  <c r="H123" i="2" l="1"/>
  <c r="I123" i="2"/>
  <c r="J123" i="2"/>
  <c r="K123" i="2"/>
  <c r="E60" i="23" l="1"/>
  <c r="E59" i="23"/>
  <c r="E58" i="23"/>
  <c r="E57" i="23"/>
  <c r="J56" i="23"/>
  <c r="I56" i="23"/>
  <c r="H56" i="23"/>
  <c r="G56" i="23"/>
  <c r="F56" i="23"/>
  <c r="G185" i="2"/>
  <c r="G186" i="2"/>
  <c r="G187" i="2"/>
  <c r="E63" i="2"/>
  <c r="G63" i="2"/>
  <c r="H63" i="2"/>
  <c r="I63" i="2"/>
  <c r="J63" i="2"/>
  <c r="K63" i="2"/>
  <c r="F64" i="2"/>
  <c r="F65" i="2"/>
  <c r="F66" i="2"/>
  <c r="E56" i="23" l="1"/>
  <c r="F63" i="2"/>
  <c r="F125" i="2" l="1"/>
  <c r="F126" i="2"/>
  <c r="F127" i="2"/>
  <c r="F124" i="2"/>
  <c r="E114" i="23"/>
  <c r="E115" i="23"/>
  <c r="E116" i="23"/>
  <c r="E113" i="23"/>
  <c r="E112" i="23" l="1"/>
  <c r="F123" i="2"/>
  <c r="E248" i="23" l="1"/>
  <c r="E247" i="23"/>
  <c r="E246" i="23"/>
  <c r="E245" i="23"/>
  <c r="J244" i="23"/>
  <c r="I244" i="23"/>
  <c r="H244" i="23"/>
  <c r="G244" i="23"/>
  <c r="F244" i="23"/>
  <c r="F266" i="23"/>
  <c r="G266" i="23"/>
  <c r="H266" i="23"/>
  <c r="I266" i="23"/>
  <c r="J266" i="23"/>
  <c r="E267" i="23"/>
  <c r="E266" i="23" l="1"/>
  <c r="E244" i="23"/>
  <c r="F268" i="2"/>
  <c r="F267" i="2"/>
  <c r="F266" i="2"/>
  <c r="F265" i="2"/>
  <c r="K264" i="2"/>
  <c r="J264" i="2"/>
  <c r="I264" i="2"/>
  <c r="H264" i="2"/>
  <c r="G264" i="2"/>
  <c r="E264" i="2"/>
  <c r="F264" i="2" l="1"/>
  <c r="F112" i="23"/>
  <c r="G302" i="2"/>
  <c r="G303" i="2"/>
  <c r="G304" i="2"/>
  <c r="G301" i="2"/>
  <c r="G123" i="2"/>
  <c r="E280" i="23" l="1"/>
  <c r="E279" i="23"/>
  <c r="E278" i="23"/>
  <c r="J277" i="23"/>
  <c r="I277" i="23"/>
  <c r="H277" i="23"/>
  <c r="G277" i="23"/>
  <c r="F277" i="23"/>
  <c r="F314" i="2"/>
  <c r="F313" i="2"/>
  <c r="F312" i="2"/>
  <c r="F311" i="2"/>
  <c r="K310" i="2"/>
  <c r="J310" i="2"/>
  <c r="I310" i="2"/>
  <c r="H310" i="2"/>
  <c r="G310" i="2"/>
  <c r="E310" i="2"/>
  <c r="E277" i="23" l="1"/>
  <c r="F310" i="2"/>
  <c r="E30" i="23"/>
  <c r="E29" i="23"/>
  <c r="E28" i="23"/>
  <c r="E27" i="23"/>
  <c r="J26" i="23"/>
  <c r="I26" i="23"/>
  <c r="H26" i="23"/>
  <c r="G26" i="23"/>
  <c r="F26" i="23"/>
  <c r="E23" i="2"/>
  <c r="G23" i="2"/>
  <c r="H23" i="2"/>
  <c r="I23" i="2"/>
  <c r="J23" i="2"/>
  <c r="K23" i="2"/>
  <c r="F24" i="2"/>
  <c r="F25" i="2"/>
  <c r="F26" i="2"/>
  <c r="E26" i="23" l="1"/>
  <c r="F23" i="2"/>
  <c r="F37" i="2" l="1"/>
  <c r="F36" i="2"/>
  <c r="F35" i="2"/>
  <c r="F34" i="2"/>
  <c r="K33" i="2"/>
  <c r="J33" i="2"/>
  <c r="I33" i="2"/>
  <c r="H33" i="2"/>
  <c r="G33" i="2"/>
  <c r="E33" i="2"/>
  <c r="F33" i="2" l="1"/>
  <c r="F67" i="2"/>
  <c r="B12" i="28" l="1"/>
  <c r="B13" i="28" s="1"/>
  <c r="B14" i="28" l="1"/>
  <c r="B15" i="28" s="1"/>
  <c r="B16" i="28" s="1"/>
  <c r="B17" i="28" s="1"/>
  <c r="B18" i="28" s="1"/>
  <c r="B19" i="28" s="1"/>
  <c r="B20" i="28" s="1"/>
  <c r="B21" i="28" s="1"/>
  <c r="B22" i="28" s="1"/>
  <c r="B23" i="28" s="1"/>
  <c r="B24" i="28" s="1"/>
  <c r="B25" i="28" s="1"/>
  <c r="B26" i="28" s="1"/>
  <c r="B27" i="28" s="1"/>
  <c r="B28" i="28" s="1"/>
  <c r="B29" i="28" s="1"/>
  <c r="B30" i="28" s="1"/>
  <c r="B31" i="28" s="1"/>
  <c r="B32" i="28" s="1"/>
  <c r="B33" i="28" s="1"/>
  <c r="B34" i="28" s="1"/>
  <c r="B35" i="28" s="1"/>
  <c r="B36" i="28" s="1"/>
  <c r="B37" i="28" s="1"/>
  <c r="E243" i="23"/>
  <c r="E242" i="23"/>
  <c r="E241" i="23"/>
  <c r="E240" i="23"/>
  <c r="J239" i="23"/>
  <c r="I239" i="23"/>
  <c r="H239" i="23"/>
  <c r="G239" i="23"/>
  <c r="F239" i="23"/>
  <c r="G293" i="2"/>
  <c r="G292" i="2"/>
  <c r="E239" i="23" l="1"/>
  <c r="F263" i="2"/>
  <c r="F262" i="2"/>
  <c r="F261" i="2"/>
  <c r="F260" i="2"/>
  <c r="K259" i="2"/>
  <c r="J259" i="2"/>
  <c r="I259" i="2"/>
  <c r="H259" i="2"/>
  <c r="G259" i="2"/>
  <c r="E259" i="2"/>
  <c r="F259" i="2" l="1"/>
  <c r="F158" i="2"/>
  <c r="F167" i="2" l="1"/>
  <c r="F166" i="2"/>
  <c r="F165" i="2"/>
  <c r="F164" i="2"/>
  <c r="K163" i="2"/>
  <c r="J163" i="2"/>
  <c r="I163" i="2"/>
  <c r="H163" i="2"/>
  <c r="G163" i="2"/>
  <c r="E163" i="2"/>
  <c r="E156" i="23"/>
  <c r="E155" i="23"/>
  <c r="E154" i="23"/>
  <c r="E153" i="23"/>
  <c r="J152" i="23"/>
  <c r="I152" i="23"/>
  <c r="H152" i="23"/>
  <c r="G152" i="23"/>
  <c r="F152" i="23"/>
  <c r="F163" i="2" l="1"/>
  <c r="E152" i="23"/>
  <c r="E151" i="23"/>
  <c r="E150" i="23"/>
  <c r="E149" i="23"/>
  <c r="E148" i="23"/>
  <c r="J147" i="23"/>
  <c r="I147" i="23"/>
  <c r="H147" i="23"/>
  <c r="G147" i="23"/>
  <c r="F147" i="23"/>
  <c r="E25" i="23"/>
  <c r="E24" i="23"/>
  <c r="E23" i="23"/>
  <c r="E22" i="23"/>
  <c r="J21" i="23"/>
  <c r="I21" i="23"/>
  <c r="H21" i="23"/>
  <c r="G21" i="23"/>
  <c r="F21" i="23"/>
  <c r="E147" i="23" l="1"/>
  <c r="E21" i="23"/>
  <c r="G184" i="2"/>
  <c r="G183" i="2" s="1"/>
  <c r="F32" i="2"/>
  <c r="F31" i="2"/>
  <c r="F30" i="2"/>
  <c r="F29" i="2"/>
  <c r="K28" i="2"/>
  <c r="J28" i="2"/>
  <c r="I28" i="2"/>
  <c r="H28" i="2"/>
  <c r="G28" i="2"/>
  <c r="E28" i="2"/>
  <c r="F28" i="2" l="1"/>
  <c r="E238" i="23" l="1"/>
  <c r="E237" i="23"/>
  <c r="E236" i="23"/>
  <c r="E235" i="23"/>
  <c r="J234" i="23"/>
  <c r="I234" i="23"/>
  <c r="H234" i="23"/>
  <c r="G234" i="23"/>
  <c r="F234" i="23"/>
  <c r="E233" i="23"/>
  <c r="E232" i="23"/>
  <c r="E231" i="23"/>
  <c r="E230" i="23"/>
  <c r="J229" i="23"/>
  <c r="I229" i="23"/>
  <c r="H229" i="23"/>
  <c r="G229" i="23"/>
  <c r="F229" i="23"/>
  <c r="E228" i="23"/>
  <c r="E227" i="23"/>
  <c r="E226" i="23"/>
  <c r="E225" i="23"/>
  <c r="J224" i="23"/>
  <c r="I224" i="23"/>
  <c r="H224" i="23"/>
  <c r="G224" i="23"/>
  <c r="F224" i="23"/>
  <c r="E161" i="23"/>
  <c r="E160" i="23"/>
  <c r="E159" i="23"/>
  <c r="E158" i="23"/>
  <c r="J157" i="23"/>
  <c r="I157" i="23"/>
  <c r="H157" i="23"/>
  <c r="G157" i="23"/>
  <c r="F157" i="23"/>
  <c r="E234" i="23" l="1"/>
  <c r="E224" i="23"/>
  <c r="E229" i="23"/>
  <c r="E157" i="23"/>
  <c r="G286" i="2"/>
  <c r="G287" i="2"/>
  <c r="F258" i="2"/>
  <c r="F257" i="2"/>
  <c r="F256" i="2"/>
  <c r="F255" i="2"/>
  <c r="K254" i="2"/>
  <c r="J254" i="2"/>
  <c r="I254" i="2"/>
  <c r="H254" i="2"/>
  <c r="G254" i="2"/>
  <c r="E254" i="2"/>
  <c r="E284" i="2"/>
  <c r="K158" i="2"/>
  <c r="J158" i="2"/>
  <c r="I158" i="2"/>
  <c r="H158" i="2"/>
  <c r="G158" i="2"/>
  <c r="E158" i="2"/>
  <c r="G285" i="2"/>
  <c r="E249" i="2"/>
  <c r="F248" i="2"/>
  <c r="F247" i="2"/>
  <c r="F246" i="2"/>
  <c r="F245" i="2"/>
  <c r="K244" i="2"/>
  <c r="J244" i="2"/>
  <c r="I244" i="2"/>
  <c r="H244" i="2"/>
  <c r="G244" i="2"/>
  <c r="E244" i="2"/>
  <c r="F254" i="2" l="1"/>
  <c r="F244" i="2"/>
  <c r="E218" i="23" l="1"/>
  <c r="E217" i="23"/>
  <c r="E216" i="23"/>
  <c r="E215" i="23"/>
  <c r="J214" i="23"/>
  <c r="I214" i="23"/>
  <c r="H214" i="23"/>
  <c r="G214" i="23"/>
  <c r="F214" i="23"/>
  <c r="E208" i="23"/>
  <c r="E207" i="23"/>
  <c r="E206" i="23"/>
  <c r="E205" i="23"/>
  <c r="J204" i="23"/>
  <c r="I204" i="23"/>
  <c r="H204" i="23"/>
  <c r="G204" i="23"/>
  <c r="F204" i="23"/>
  <c r="E239" i="2"/>
  <c r="E224" i="2"/>
  <c r="E214" i="23" l="1"/>
  <c r="E204" i="23"/>
  <c r="E223" i="23" l="1"/>
  <c r="E222" i="23"/>
  <c r="E221" i="23"/>
  <c r="E220" i="23"/>
  <c r="J219" i="23"/>
  <c r="I219" i="23"/>
  <c r="H219" i="23"/>
  <c r="G219" i="23"/>
  <c r="F219" i="23"/>
  <c r="F238" i="2"/>
  <c r="F237" i="2"/>
  <c r="F236" i="2"/>
  <c r="F235" i="2"/>
  <c r="K234" i="2"/>
  <c r="J234" i="2"/>
  <c r="I234" i="2"/>
  <c r="H234" i="2"/>
  <c r="G234" i="2"/>
  <c r="E234" i="2"/>
  <c r="E219" i="23" l="1"/>
  <c r="F234" i="2"/>
  <c r="E291" i="23"/>
  <c r="E290" i="23"/>
  <c r="E289" i="23"/>
  <c r="E288" i="23"/>
  <c r="J287" i="23"/>
  <c r="I287" i="23"/>
  <c r="H287" i="23"/>
  <c r="G287" i="23"/>
  <c r="F287" i="23"/>
  <c r="E286" i="23"/>
  <c r="E285" i="23"/>
  <c r="E284" i="23"/>
  <c r="E283" i="23"/>
  <c r="J282" i="23"/>
  <c r="I282" i="23"/>
  <c r="H282" i="23"/>
  <c r="G282" i="23"/>
  <c r="F282" i="23"/>
  <c r="E146" i="23"/>
  <c r="E145" i="23"/>
  <c r="E144" i="23"/>
  <c r="E143" i="23"/>
  <c r="J142" i="23"/>
  <c r="I142" i="23"/>
  <c r="H142" i="23"/>
  <c r="G142" i="23"/>
  <c r="F142" i="23"/>
  <c r="E141" i="23"/>
  <c r="E140" i="23"/>
  <c r="E139" i="23"/>
  <c r="E138" i="23"/>
  <c r="J137" i="23"/>
  <c r="I137" i="23"/>
  <c r="H137" i="23"/>
  <c r="G137" i="23"/>
  <c r="F137" i="23"/>
  <c r="E126" i="23"/>
  <c r="E125" i="23"/>
  <c r="E124" i="23"/>
  <c r="E123" i="23"/>
  <c r="J122" i="23"/>
  <c r="I122" i="23"/>
  <c r="H122" i="23"/>
  <c r="G122" i="23"/>
  <c r="F122" i="23"/>
  <c r="J16" i="23"/>
  <c r="I16" i="23"/>
  <c r="H16" i="23"/>
  <c r="G16" i="23"/>
  <c r="F16" i="23"/>
  <c r="E20" i="23"/>
  <c r="E19" i="23"/>
  <c r="E18" i="23"/>
  <c r="E17" i="23"/>
  <c r="E15" i="23"/>
  <c r="E14" i="23"/>
  <c r="E13" i="23"/>
  <c r="E12" i="23"/>
  <c r="J11" i="23"/>
  <c r="I11" i="23"/>
  <c r="H11" i="23"/>
  <c r="G11" i="23"/>
  <c r="F11" i="23"/>
  <c r="H287" i="2"/>
  <c r="I287" i="2"/>
  <c r="E137" i="23" l="1"/>
  <c r="E287" i="23"/>
  <c r="E282" i="23"/>
  <c r="E142" i="23"/>
  <c r="E122" i="23"/>
  <c r="E16" i="23"/>
  <c r="E11" i="23"/>
  <c r="E204" i="2" l="1"/>
  <c r="F137" i="2"/>
  <c r="F136" i="2"/>
  <c r="F135" i="2"/>
  <c r="F134" i="2"/>
  <c r="K133" i="2"/>
  <c r="J133" i="2"/>
  <c r="I133" i="2"/>
  <c r="H133" i="2"/>
  <c r="G133" i="2"/>
  <c r="E133" i="2"/>
  <c r="F133" i="2" l="1"/>
  <c r="K285" i="2"/>
  <c r="J285" i="2"/>
  <c r="I285" i="2"/>
  <c r="H285" i="2"/>
  <c r="K286" i="2"/>
  <c r="I286" i="2"/>
  <c r="H286" i="2"/>
  <c r="J287" i="2"/>
  <c r="F233" i="2"/>
  <c r="F232" i="2"/>
  <c r="F231" i="2"/>
  <c r="F230" i="2"/>
  <c r="K229" i="2"/>
  <c r="J229" i="2"/>
  <c r="I229" i="2"/>
  <c r="H229" i="2"/>
  <c r="G229" i="2"/>
  <c r="E229" i="2"/>
  <c r="F297" i="2"/>
  <c r="K287" i="2" l="1"/>
  <c r="F192" i="2"/>
  <c r="J286" i="2"/>
  <c r="F286" i="2" s="1"/>
  <c r="F191" i="2"/>
  <c r="F287" i="2"/>
  <c r="F285" i="2"/>
  <c r="F229" i="2"/>
  <c r="E302" i="2" l="1"/>
  <c r="E303" i="2"/>
  <c r="E304" i="2"/>
  <c r="E301" i="2"/>
  <c r="K301" i="2"/>
  <c r="J301" i="2"/>
  <c r="I301" i="2"/>
  <c r="H301" i="2"/>
  <c r="K302" i="2"/>
  <c r="J302" i="2"/>
  <c r="I302" i="2"/>
  <c r="H302" i="2"/>
  <c r="K303" i="2"/>
  <c r="J303" i="2"/>
  <c r="I303" i="2"/>
  <c r="H303" i="2"/>
  <c r="H304" i="2"/>
  <c r="I304" i="2"/>
  <c r="J304" i="2"/>
  <c r="K304" i="2"/>
  <c r="F324" i="2"/>
  <c r="F323" i="2"/>
  <c r="F322" i="2"/>
  <c r="F321" i="2"/>
  <c r="K320" i="2"/>
  <c r="J320" i="2"/>
  <c r="I320" i="2"/>
  <c r="H320" i="2"/>
  <c r="G320" i="2"/>
  <c r="E320" i="2"/>
  <c r="F27" i="2"/>
  <c r="F203" i="2"/>
  <c r="F193" i="2" s="1"/>
  <c r="F202" i="2"/>
  <c r="F201" i="2"/>
  <c r="F200" i="2"/>
  <c r="K199" i="2"/>
  <c r="J199" i="2"/>
  <c r="I199" i="2"/>
  <c r="H199" i="2"/>
  <c r="G199" i="2"/>
  <c r="E199" i="2"/>
  <c r="K186" i="2"/>
  <c r="J186" i="2"/>
  <c r="I186" i="2"/>
  <c r="H186" i="2"/>
  <c r="J185" i="2"/>
  <c r="I185" i="2"/>
  <c r="H185" i="2"/>
  <c r="H184" i="2"/>
  <c r="I184" i="2"/>
  <c r="J184" i="2"/>
  <c r="K184" i="2"/>
  <c r="F22" i="2"/>
  <c r="F19" i="2"/>
  <c r="K18" i="2"/>
  <c r="J18" i="2"/>
  <c r="I18" i="2"/>
  <c r="H18" i="2"/>
  <c r="G18" i="2"/>
  <c r="E18" i="2"/>
  <c r="F172" i="2"/>
  <c r="F169" i="2"/>
  <c r="K168" i="2"/>
  <c r="J168" i="2"/>
  <c r="I168" i="2"/>
  <c r="H168" i="2"/>
  <c r="G168" i="2"/>
  <c r="E168" i="2"/>
  <c r="F157" i="2"/>
  <c r="F154" i="2"/>
  <c r="K153" i="2"/>
  <c r="J153" i="2"/>
  <c r="I153" i="2"/>
  <c r="H153" i="2"/>
  <c r="G153" i="2"/>
  <c r="E153" i="2"/>
  <c r="K185" i="2" l="1"/>
  <c r="F116" i="2"/>
  <c r="F115" i="2"/>
  <c r="F114" i="2"/>
  <c r="F117" i="2"/>
  <c r="E12" i="27"/>
  <c r="F190" i="2"/>
  <c r="F13" i="27"/>
  <c r="D15" i="27"/>
  <c r="K187" i="2"/>
  <c r="E13" i="27"/>
  <c r="F320" i="2"/>
  <c r="E14" i="27"/>
  <c r="D12" i="27"/>
  <c r="F14" i="27"/>
  <c r="H187" i="2"/>
  <c r="E15" i="27" s="1"/>
  <c r="D13" i="27"/>
  <c r="I187" i="2"/>
  <c r="F15" i="27" s="1"/>
  <c r="D14" i="27"/>
  <c r="J187" i="2"/>
  <c r="J183" i="2" s="1"/>
  <c r="F12" i="27"/>
  <c r="F168" i="2"/>
  <c r="F17" i="2"/>
  <c r="F199" i="2"/>
  <c r="F18" i="2"/>
  <c r="F153" i="2"/>
  <c r="E131" i="23"/>
  <c r="E130" i="23"/>
  <c r="E129" i="23"/>
  <c r="E128" i="23"/>
  <c r="J127" i="23"/>
  <c r="I127" i="23"/>
  <c r="H127" i="23"/>
  <c r="G127" i="23"/>
  <c r="F127" i="23"/>
  <c r="F16" i="2"/>
  <c r="K183" i="2" l="1"/>
  <c r="H183" i="2"/>
  <c r="I183" i="2"/>
  <c r="F186" i="2"/>
  <c r="E127" i="23"/>
  <c r="E275" i="23"/>
  <c r="E274" i="23"/>
  <c r="E273" i="23"/>
  <c r="J272" i="23"/>
  <c r="I272" i="23"/>
  <c r="H272" i="23"/>
  <c r="G272" i="23"/>
  <c r="F272" i="23"/>
  <c r="E270" i="23"/>
  <c r="E269" i="23"/>
  <c r="E268" i="23"/>
  <c r="E213" i="23"/>
  <c r="E212" i="23"/>
  <c r="E211" i="23"/>
  <c r="E210" i="23"/>
  <c r="J209" i="23"/>
  <c r="I209" i="23"/>
  <c r="H209" i="23"/>
  <c r="G209" i="23"/>
  <c r="F209" i="23"/>
  <c r="E188" i="23"/>
  <c r="E187" i="23"/>
  <c r="E186" i="23"/>
  <c r="E185" i="23"/>
  <c r="J184" i="23"/>
  <c r="I184" i="23"/>
  <c r="H184" i="23"/>
  <c r="G184" i="23"/>
  <c r="F184" i="23"/>
  <c r="E183" i="23"/>
  <c r="E182" i="23"/>
  <c r="E181" i="23"/>
  <c r="E180" i="23"/>
  <c r="J179" i="23"/>
  <c r="I179" i="23"/>
  <c r="H179" i="23"/>
  <c r="G179" i="23"/>
  <c r="F179" i="23"/>
  <c r="E178" i="23"/>
  <c r="E177" i="23"/>
  <c r="E176" i="23"/>
  <c r="E175" i="23"/>
  <c r="J174" i="23"/>
  <c r="I174" i="23"/>
  <c r="H174" i="23"/>
  <c r="G174" i="23"/>
  <c r="F174" i="23"/>
  <c r="E174" i="23" l="1"/>
  <c r="E272" i="23"/>
  <c r="E209" i="23"/>
  <c r="E184" i="23"/>
  <c r="E179" i="23"/>
  <c r="F152" i="2"/>
  <c r="F151" i="2"/>
  <c r="F150" i="2"/>
  <c r="F149" i="2"/>
  <c r="K148" i="2"/>
  <c r="J148" i="2"/>
  <c r="I148" i="2"/>
  <c r="H148" i="2"/>
  <c r="G148" i="2"/>
  <c r="E148" i="2"/>
  <c r="E315" i="2"/>
  <c r="G315" i="2"/>
  <c r="H315" i="2"/>
  <c r="I315" i="2"/>
  <c r="J315" i="2"/>
  <c r="K315" i="2"/>
  <c r="F316" i="2"/>
  <c r="F317" i="2"/>
  <c r="F318" i="2"/>
  <c r="F319" i="2"/>
  <c r="K292" i="2"/>
  <c r="J292" i="2"/>
  <c r="I292" i="2"/>
  <c r="H292" i="2"/>
  <c r="G327" i="2"/>
  <c r="K293" i="2"/>
  <c r="J293" i="2"/>
  <c r="I293" i="2"/>
  <c r="H293" i="2"/>
  <c r="H288" i="2"/>
  <c r="I288" i="2"/>
  <c r="J288" i="2"/>
  <c r="K288" i="2"/>
  <c r="G288" i="2"/>
  <c r="F288" i="2" l="1"/>
  <c r="G328" i="2"/>
  <c r="K328" i="2"/>
  <c r="J327" i="2"/>
  <c r="H328" i="2"/>
  <c r="K327" i="2"/>
  <c r="I328" i="2"/>
  <c r="I333" i="2" s="1"/>
  <c r="H327" i="2"/>
  <c r="H332" i="2" s="1"/>
  <c r="J328" i="2"/>
  <c r="I327" i="2"/>
  <c r="I332" i="2" s="1"/>
  <c r="F15" i="2"/>
  <c r="F185" i="2" s="1"/>
  <c r="G13" i="27"/>
  <c r="H15" i="27"/>
  <c r="H13" i="27"/>
  <c r="G12" i="27"/>
  <c r="G15" i="27"/>
  <c r="H12" i="27"/>
  <c r="F148" i="2"/>
  <c r="G14" i="27"/>
  <c r="H14" i="27"/>
  <c r="F315" i="2"/>
  <c r="G138" i="2"/>
  <c r="H138" i="2"/>
  <c r="I138" i="2"/>
  <c r="J138" i="2"/>
  <c r="K138" i="2"/>
  <c r="F139" i="2"/>
  <c r="F140" i="2"/>
  <c r="F141" i="2"/>
  <c r="F142" i="2"/>
  <c r="G291" i="2"/>
  <c r="G326" i="2" s="1"/>
  <c r="G331" i="2" s="1"/>
  <c r="H291" i="2"/>
  <c r="H326" i="2" s="1"/>
  <c r="I291" i="2"/>
  <c r="I326" i="2" s="1"/>
  <c r="J291" i="2"/>
  <c r="J326" i="2" s="1"/>
  <c r="K291" i="2"/>
  <c r="K326" i="2" s="1"/>
  <c r="G294" i="2"/>
  <c r="G329" i="2" s="1"/>
  <c r="D35" i="27" s="1"/>
  <c r="H294" i="2"/>
  <c r="H329" i="2" s="1"/>
  <c r="I294" i="2"/>
  <c r="I329" i="2" s="1"/>
  <c r="J294" i="2"/>
  <c r="J329" i="2" s="1"/>
  <c r="K294" i="2"/>
  <c r="K329" i="2" s="1"/>
  <c r="G295" i="2"/>
  <c r="H295" i="2"/>
  <c r="I295" i="2"/>
  <c r="J295" i="2"/>
  <c r="K295" i="2"/>
  <c r="F296" i="2"/>
  <c r="F291" i="2" s="1"/>
  <c r="F292" i="2"/>
  <c r="F298" i="2"/>
  <c r="F293" i="2" s="1"/>
  <c r="F299" i="2"/>
  <c r="F294" i="2" s="1"/>
  <c r="G305" i="2"/>
  <c r="H305" i="2"/>
  <c r="I305" i="2"/>
  <c r="J305" i="2"/>
  <c r="K305" i="2"/>
  <c r="F306" i="2"/>
  <c r="F307" i="2"/>
  <c r="F308" i="2"/>
  <c r="E34" i="27" l="1"/>
  <c r="H333" i="2"/>
  <c r="D34" i="27"/>
  <c r="G333" i="2"/>
  <c r="F187" i="2"/>
  <c r="F328" i="2"/>
  <c r="F326" i="2"/>
  <c r="F327" i="2"/>
  <c r="E33" i="27"/>
  <c r="K334" i="2"/>
  <c r="H35" i="27"/>
  <c r="H331" i="2"/>
  <c r="E32" i="27"/>
  <c r="I334" i="2"/>
  <c r="F35" i="27"/>
  <c r="J331" i="2"/>
  <c r="G32" i="27"/>
  <c r="F34" i="27"/>
  <c r="E35" i="27"/>
  <c r="I331" i="2"/>
  <c r="F32" i="27"/>
  <c r="F33" i="27"/>
  <c r="K332" i="2"/>
  <c r="H33" i="27"/>
  <c r="J332" i="2"/>
  <c r="G33" i="27"/>
  <c r="J333" i="2"/>
  <c r="G34" i="27"/>
  <c r="G332" i="2"/>
  <c r="D33" i="27"/>
  <c r="J334" i="2"/>
  <c r="G35" i="27"/>
  <c r="K331" i="2"/>
  <c r="H32" i="27"/>
  <c r="D32" i="27"/>
  <c r="K333" i="2"/>
  <c r="H34" i="27"/>
  <c r="F305" i="2"/>
  <c r="F302" i="2"/>
  <c r="J300" i="2"/>
  <c r="H290" i="2"/>
  <c r="F304" i="2"/>
  <c r="H300" i="2"/>
  <c r="J290" i="2"/>
  <c r="J113" i="2"/>
  <c r="J13" i="2" s="1"/>
  <c r="K300" i="2"/>
  <c r="F301" i="2"/>
  <c r="I290" i="2"/>
  <c r="I113" i="2"/>
  <c r="I13" i="2" s="1"/>
  <c r="F303" i="2"/>
  <c r="I300" i="2"/>
  <c r="F295" i="2"/>
  <c r="K290" i="2"/>
  <c r="G290" i="2"/>
  <c r="K113" i="2"/>
  <c r="K13" i="2" s="1"/>
  <c r="H113" i="2"/>
  <c r="H13" i="2" s="1"/>
  <c r="F138" i="2"/>
  <c r="G300" i="2"/>
  <c r="I325" i="2" l="1"/>
  <c r="E11" i="27"/>
  <c r="F11" i="27"/>
  <c r="G325" i="2"/>
  <c r="H325" i="2"/>
  <c r="K325" i="2"/>
  <c r="J325" i="2"/>
  <c r="H11" i="27"/>
  <c r="G11" i="27"/>
  <c r="G113" i="2"/>
  <c r="H334" i="2"/>
  <c r="F31" i="27"/>
  <c r="F329" i="2"/>
  <c r="F300" i="2"/>
  <c r="F290" i="2"/>
  <c r="F332" i="2"/>
  <c r="I189" i="2"/>
  <c r="K189" i="2"/>
  <c r="K284" i="2" s="1"/>
  <c r="J189" i="2"/>
  <c r="J284" i="2" s="1"/>
  <c r="H189" i="2"/>
  <c r="H284" i="2" s="1"/>
  <c r="I284" i="2" l="1"/>
  <c r="I330" i="2" s="1"/>
  <c r="E31" i="27"/>
  <c r="G31" i="27"/>
  <c r="H31" i="27"/>
  <c r="F325" i="2"/>
  <c r="D31" i="27"/>
  <c r="F14" i="2"/>
  <c r="F184" i="2" s="1"/>
  <c r="G13" i="2"/>
  <c r="G334" i="2"/>
  <c r="J330" i="2"/>
  <c r="K330" i="2"/>
  <c r="H330" i="2"/>
  <c r="F333" i="2"/>
  <c r="F331" i="2"/>
  <c r="G189" i="2"/>
  <c r="G284" i="2" l="1"/>
  <c r="F284" i="2" s="1"/>
  <c r="F13" i="2"/>
  <c r="D11" i="27"/>
  <c r="F334" i="2"/>
  <c r="F113" i="2"/>
  <c r="F189" i="2"/>
  <c r="F183" i="2" l="1"/>
  <c r="G330" i="2"/>
  <c r="F330" i="2" s="1"/>
  <c r="E138" i="2"/>
  <c r="E117" i="2"/>
  <c r="E116" i="2"/>
  <c r="E115" i="2"/>
  <c r="E114" i="2"/>
  <c r="E113" i="2" l="1"/>
  <c r="E292" i="2" l="1"/>
  <c r="E293" i="2"/>
  <c r="E294" i="2"/>
  <c r="E291" i="2"/>
  <c r="E305" i="2"/>
  <c r="E295" i="2"/>
  <c r="E290" i="2" s="1"/>
  <c r="E24" i="27" l="1"/>
  <c r="E23" i="27"/>
  <c r="G23" i="27"/>
  <c r="D23" i="27"/>
  <c r="D24" i="27"/>
  <c r="G24" i="27"/>
  <c r="E22" i="27"/>
  <c r="G22" i="27"/>
  <c r="H23" i="27"/>
  <c r="F24" i="27"/>
  <c r="F22" i="27"/>
  <c r="H24" i="27"/>
  <c r="F23" i="27"/>
  <c r="H22" i="27"/>
  <c r="D25" i="27"/>
  <c r="I25" i="27" s="1"/>
  <c r="D22" i="27"/>
  <c r="I13" i="27"/>
  <c r="E300" i="2"/>
  <c r="I15" i="27" l="1"/>
  <c r="I35" i="27"/>
  <c r="I14" i="27"/>
  <c r="I12" i="27"/>
  <c r="I24" i="27"/>
  <c r="I23" i="27"/>
  <c r="I32" i="27"/>
  <c r="I34" i="27"/>
  <c r="I33" i="27"/>
  <c r="I22" i="27"/>
  <c r="E21" i="27"/>
  <c r="F21" i="27"/>
  <c r="H21" i="27"/>
  <c r="G21" i="27"/>
  <c r="D21" i="27"/>
  <c r="I31" i="27" l="1"/>
  <c r="I21" i="27"/>
  <c r="I11" i="27" l="1"/>
</calcChain>
</file>

<file path=xl/sharedStrings.xml><?xml version="1.0" encoding="utf-8"?>
<sst xmlns="http://schemas.openxmlformats.org/spreadsheetml/2006/main" count="1520" uniqueCount="419">
  <si>
    <t>Всего</t>
  </si>
  <si>
    <t>Средства федерального бюджета</t>
  </si>
  <si>
    <t>Итого</t>
  </si>
  <si>
    <t>Источник финансирования</t>
  </si>
  <si>
    <t>№ п/п</t>
  </si>
  <si>
    <t>Планируемое значение показателя по годам реализации</t>
  </si>
  <si>
    <t>1.</t>
  </si>
  <si>
    <t>Средства бюджета Московской области</t>
  </si>
  <si>
    <t>Источники финансирования</t>
  </si>
  <si>
    <t>Объем финансирования по годам, (тыс. руб.)</t>
  </si>
  <si>
    <t>2.</t>
  </si>
  <si>
    <t xml:space="preserve">Ответственный за         
выполнение мероприятия подпрограммы        </t>
  </si>
  <si>
    <t>1.1.</t>
  </si>
  <si>
    <t>2.1.</t>
  </si>
  <si>
    <t>Единица измерения</t>
  </si>
  <si>
    <t>Результаты выполнения мероприятия подпрограммы</t>
  </si>
  <si>
    <t xml:space="preserve">Средства бюджета городского округа Домодедово   </t>
  </si>
  <si>
    <t>Планируемые результаты реализации муниципальной программы</t>
  </si>
  <si>
    <t>Базовое значение на начало реализации подпрограммы</t>
  </si>
  <si>
    <t>Номер основного мероприятия в перечне  мероприятий подпрограммы</t>
  </si>
  <si>
    <t>Х</t>
  </si>
  <si>
    <t>Мероприятия подпрограммы</t>
  </si>
  <si>
    <t>Сроки исполнения мероприятия</t>
  </si>
  <si>
    <t xml:space="preserve">Всего,              (тыс. руб.)        </t>
  </si>
  <si>
    <t>1.2.</t>
  </si>
  <si>
    <t>2.2.</t>
  </si>
  <si>
    <t>Внебюджетные средства</t>
  </si>
  <si>
    <t>Тип показателя</t>
  </si>
  <si>
    <t>2.3.</t>
  </si>
  <si>
    <t>утвержденной постановлением Администрации городского округа Домодедово</t>
  </si>
  <si>
    <t xml:space="preserve">Другие источники         </t>
  </si>
  <si>
    <t>3.</t>
  </si>
  <si>
    <t>Итого по программе:</t>
  </si>
  <si>
    <t>Управление ЖКХ</t>
  </si>
  <si>
    <t>Общий объем финансовых ресурсов необходимых для реализации мероприятия, в том числе по годам</t>
  </si>
  <si>
    <t xml:space="preserve">Расчет необходимых финансовых ресурсов на реализацию мероприятия </t>
  </si>
  <si>
    <t>Эксплуатационные расходы, возникающие в результате реализации мероприятия</t>
  </si>
  <si>
    <t>Наименование мероприятия подпрограммы</t>
  </si>
  <si>
    <t>Сводные сметные расчеты</t>
  </si>
  <si>
    <t>Обращение Губернатора Московской области</t>
  </si>
  <si>
    <t>единица</t>
  </si>
  <si>
    <t>Объем финансирования мероприятия в году, предшествующему году начала реализации муниципальной программы                               (тыс. руб.)</t>
  </si>
  <si>
    <t>%</t>
  </si>
  <si>
    <t>Отраслевой</t>
  </si>
  <si>
    <t>1</t>
  </si>
  <si>
    <t>4.</t>
  </si>
  <si>
    <t>2019. (было 1), объекты: площадь перед Почтамптом, Площадь перед ДК МИР</t>
  </si>
  <si>
    <t>в соответствии с Постановлением №725/36 от 09.10.2018</t>
  </si>
  <si>
    <t>старый показатель</t>
  </si>
  <si>
    <t xml:space="preserve">1. </t>
  </si>
  <si>
    <t>Инженерно-геодезические и инженерно-геологические работы</t>
  </si>
  <si>
    <t>Перечень видов работ по благоустройству общественных территорий (пространств) в рамках предоставления субсидии:</t>
  </si>
  <si>
    <t>Закупка и установка МАФ, детского и спортивного оборудования</t>
  </si>
  <si>
    <t>Озеленение</t>
  </si>
  <si>
    <t>Мощение и укладка иных покрытий; укладка асфальта</t>
  </si>
  <si>
    <t>Устройство дорожек, в том числе велосипедных</t>
  </si>
  <si>
    <t>Установка информационных стендов и знаков</t>
  </si>
  <si>
    <t>5.</t>
  </si>
  <si>
    <t>6.</t>
  </si>
  <si>
    <t>7.</t>
  </si>
  <si>
    <t>8.</t>
  </si>
  <si>
    <t>9.</t>
  </si>
  <si>
    <t>10.</t>
  </si>
  <si>
    <t>11.</t>
  </si>
  <si>
    <t xml:space="preserve">12. </t>
  </si>
  <si>
    <t>13.</t>
  </si>
  <si>
    <t>Установка ограждений (в том числе декоративных), заборов</t>
  </si>
  <si>
    <t>Установка контейнерных площадок</t>
  </si>
  <si>
    <t>Установка детских игровых площадок</t>
  </si>
  <si>
    <t>Установка источников света, иллюминации, освещение, включая архитектурно-художественное</t>
  </si>
  <si>
    <t>Перечень видов работ по благоустройству дворовых территорий:</t>
  </si>
  <si>
    <t>Привокзальная площадь и улица Корнеева</t>
  </si>
  <si>
    <t xml:space="preserve">Заказчик муниципальный подпрограммы </t>
  </si>
  <si>
    <t>Управление ЖКХ Администрации городского округа Домодедово Московской области</t>
  </si>
  <si>
    <t>Источник финансирования подпрограммы по годам реализации и главным распорядителям бюджетных средств, в том числе по годам:</t>
  </si>
  <si>
    <t>Главный распорядитель бюджетных средств</t>
  </si>
  <si>
    <t>Расходы  (тыс. руб.)</t>
  </si>
  <si>
    <t>Администрация городского округа Домодедово</t>
  </si>
  <si>
    <t>Всего:
в том числе</t>
  </si>
  <si>
    <t>Средства бюджета городского округа Домодедово</t>
  </si>
  <si>
    <t>Благоустройство общественных территоий, с. Растуново</t>
  </si>
  <si>
    <t>Благоустройство общественных территоий, с. Вельяминово</t>
  </si>
  <si>
    <t>Благоустройство общественных территоий, г.Домодедово, парк ГПЗ Константиново</t>
  </si>
  <si>
    <t>Благоустройство общественных территоий, д. Мансурово</t>
  </si>
  <si>
    <t>Незавершенное строительство</t>
  </si>
  <si>
    <t>В рамках проекта</t>
  </si>
  <si>
    <t>г.Домодедово</t>
  </si>
  <si>
    <t>Фролова Мария Валерьевна</t>
  </si>
  <si>
    <t>г. Домодедово, мкр. Западный, ул. Заречная</t>
  </si>
  <si>
    <t>ООО ПКФ "Гюнай"</t>
  </si>
  <si>
    <t>г. Домодедово, ул. Текстильщиков, уч.37</t>
  </si>
  <si>
    <t>Слупская Наталья Владимировна</t>
  </si>
  <si>
    <t>г.Домодедово, д. Юсупово, ул. Прилесная, уч.33</t>
  </si>
  <si>
    <t>ООО "Поле Чудес"</t>
  </si>
  <si>
    <t>г.Домодедово, ул. кирова, д. 29</t>
  </si>
  <si>
    <t>ООО "Град Домодедово"</t>
  </si>
  <si>
    <t>г.о.Домодедово, с.Домодедово</t>
  </si>
  <si>
    <t>ООО "Склады 104"</t>
  </si>
  <si>
    <t>г. Домодедово, территория владений "Складв 104"</t>
  </si>
  <si>
    <t>ООО "Техносервис"</t>
  </si>
  <si>
    <t>г. Домодедово(вблизи г.Домодедово)</t>
  </si>
  <si>
    <t>ООО "Агроресурс"</t>
  </si>
  <si>
    <t>г.Домодедово, территория "Агроресурс-2"</t>
  </si>
  <si>
    <t>ООО "Технопарк"</t>
  </si>
  <si>
    <t>г.о.Домодедово,мкр.Востряково,ул.заборье,уч.2В</t>
  </si>
  <si>
    <t>г.о.Домодедово, с.Растуново</t>
  </si>
  <si>
    <t>Абукерова Фаина Абейдулаевна</t>
  </si>
  <si>
    <t>г.о.Домодедово,с.Растуново, з/у 156</t>
  </si>
  <si>
    <t>ООО "Казак"</t>
  </si>
  <si>
    <t>г.Домодедово, ул.Солнечная,уч.72Б</t>
  </si>
  <si>
    <t>ООО "Оникс"</t>
  </si>
  <si>
    <t>ООО "РСУ-14С"</t>
  </si>
  <si>
    <r>
      <rPr>
        <b/>
        <sz val="10"/>
        <rFont val="Times New Roman"/>
        <family val="1"/>
        <charset val="204"/>
      </rPr>
      <t>№ пп</t>
    </r>
  </si>
  <si>
    <r>
      <rPr>
        <b/>
        <sz val="10"/>
        <rFont val="Times New Roman"/>
        <family val="1"/>
        <charset val="204"/>
      </rPr>
      <t>Наименование Юр. лица</t>
    </r>
  </si>
  <si>
    <r>
      <rPr>
        <b/>
        <sz val="10"/>
        <rFont val="Times New Roman"/>
        <family val="1"/>
        <charset val="204"/>
      </rPr>
      <t>Вид объекта (нежилое строение, незавершенное строительство, объект торговли)</t>
    </r>
  </si>
  <si>
    <r>
      <rPr>
        <b/>
        <sz val="10"/>
        <rFont val="Times New Roman"/>
        <family val="1"/>
        <charset val="204"/>
      </rPr>
      <t>Адрес объекта</t>
    </r>
  </si>
  <si>
    <r>
      <rPr>
        <b/>
        <sz val="10"/>
        <rFont val="Times New Roman"/>
        <family val="1"/>
        <charset val="204"/>
      </rPr>
      <t>Мероприятие по благоустройству</t>
    </r>
  </si>
  <si>
    <t xml:space="preserve">2. </t>
  </si>
  <si>
    <t>Адресный перечень объектов незавершенного строительства и земельных участков, находящихся в собственности (пользовании) юридических лиц и индивидуальных предпринимателей, на которых необходимо выполнение работ по благоустройству за счет средств указанных лиц</t>
  </si>
  <si>
    <t xml:space="preserve">4. </t>
  </si>
  <si>
    <t>Перечень общественных территорий, подлежащих благоустройству в 2020 г.</t>
  </si>
  <si>
    <t xml:space="preserve">5. </t>
  </si>
  <si>
    <t>Перечень общественных территорий на территории городского округа Домодедово, включенных в пятилетний план благоустройтва Московской области</t>
  </si>
  <si>
    <t>Указ 204</t>
  </si>
  <si>
    <t>Отраслевой показатель</t>
  </si>
  <si>
    <t>Соглашение с ФОИВ</t>
  </si>
  <si>
    <t>2020-2024</t>
  </si>
  <si>
    <t>Перечень общественных территорий, подлежащих благоустройству в 2021 г.</t>
  </si>
  <si>
    <r>
      <t>Планируемый г</t>
    </r>
    <r>
      <rPr>
        <b/>
        <sz val="10"/>
        <rFont val="Times New Roman"/>
        <family val="1"/>
        <charset val="204"/>
      </rPr>
      <t>од реализации</t>
    </r>
  </si>
  <si>
    <t>Подпрограмма  I «Комфортная городская среда"</t>
  </si>
  <si>
    <t xml:space="preserve">«Формирование современной комфортной городской среды" </t>
  </si>
  <si>
    <t xml:space="preserve">«Формирование современной комфортной городской среды» </t>
  </si>
  <si>
    <t>Подпрограмма  I «Комфортная городская среда»</t>
  </si>
  <si>
    <t xml:space="preserve">Подпрограмма II «Благоустройство территорий»           </t>
  </si>
  <si>
    <t xml:space="preserve">Подпрограмма II "Благоустройство территорий"           </t>
  </si>
  <si>
    <t>Итого по подпрограмме I:</t>
  </si>
  <si>
    <t>Итого по подпрограмме II:</t>
  </si>
  <si>
    <t>Итого по подпрограмме III:</t>
  </si>
  <si>
    <t>"Формирование современной комфортной городской среды"</t>
  </si>
  <si>
    <t xml:space="preserve">       2020 год</t>
  </si>
  <si>
    <t xml:space="preserve">       2021 год</t>
  </si>
  <si>
    <t xml:space="preserve">       2022 год</t>
  </si>
  <si>
    <t xml:space="preserve">       2023 год</t>
  </si>
  <si>
    <t xml:space="preserve">       2024 год</t>
  </si>
  <si>
    <t>Паспорт муниципальной подпрограммы I</t>
  </si>
  <si>
    <t>«Комфортная городская среда»</t>
  </si>
  <si>
    <t>Паспорт муниципальной подпрограммы II</t>
  </si>
  <si>
    <t>Паспорт муниципальной подпрограммы III</t>
  </si>
  <si>
    <t>Основное мероприятие F2</t>
  </si>
  <si>
    <t>Целевой показатель 1. Количество отремонтированных подъездов МКД</t>
  </si>
  <si>
    <t xml:space="preserve">Целевой показатель 2. Количество МКД, в которых проведен капитальный ремонт в рамках региональной программы
     </t>
  </si>
  <si>
    <t xml:space="preserve">Перечень мероприятий муниципальной программы </t>
  </si>
  <si>
    <t>Обоснование объема финансовых ресурсов, необходимых для реализации муниципальной программы
«Формирование современной комфортной городской среды»</t>
  </si>
  <si>
    <t>№п/п</t>
  </si>
  <si>
    <t xml:space="preserve">Планируемые результаты реализации муниципальной  программы </t>
  </si>
  <si>
    <t xml:space="preserve">«Благоустройство территорий»           </t>
  </si>
  <si>
    <t>Основное мероприятие F2. Федеральный проект "Формирование комфортной городской среды"</t>
  </si>
  <si>
    <t>2.4.</t>
  </si>
  <si>
    <t xml:space="preserve">2.5. </t>
  </si>
  <si>
    <t xml:space="preserve">2.6. </t>
  </si>
  <si>
    <t xml:space="preserve">1.3. </t>
  </si>
  <si>
    <t xml:space="preserve">1.1. </t>
  </si>
  <si>
    <t xml:space="preserve">1.4. </t>
  </si>
  <si>
    <t xml:space="preserve">1.2. </t>
  </si>
  <si>
    <t xml:space="preserve">2.1. </t>
  </si>
  <si>
    <t xml:space="preserve">2.2. </t>
  </si>
  <si>
    <t xml:space="preserve">2.3. </t>
  </si>
  <si>
    <t xml:space="preserve">2.4. </t>
  </si>
  <si>
    <t xml:space="preserve">2.7. </t>
  </si>
  <si>
    <t>Адрес</t>
  </si>
  <si>
    <t>Благоустройство МАУ ГПКиО "Елочки" (набережная)</t>
  </si>
  <si>
    <t>Перечень общественных территорий, подлежащих благоустройству в 2022 г.</t>
  </si>
  <si>
    <t xml:space="preserve">1.5. </t>
  </si>
  <si>
    <t xml:space="preserve">"Приложение № 4 к муниципальной программе </t>
  </si>
  <si>
    <t xml:space="preserve">"Приложение № 3 к муниципальной программе </t>
  </si>
  <si>
    <t xml:space="preserve">"Приложение № 2 к муниципальной программе </t>
  </si>
  <si>
    <t xml:space="preserve">1.6. </t>
  </si>
  <si>
    <t>1.4.</t>
  </si>
  <si>
    <t xml:space="preserve">1.7. </t>
  </si>
  <si>
    <t xml:space="preserve">2.8. </t>
  </si>
  <si>
    <t xml:space="preserve">1.8. </t>
  </si>
  <si>
    <t xml:space="preserve">1.9. </t>
  </si>
  <si>
    <t xml:space="preserve">1.10. </t>
  </si>
  <si>
    <t>2.10.</t>
  </si>
  <si>
    <t xml:space="preserve">1.11. </t>
  </si>
  <si>
    <t>г.Домодедово,  мкр.Востряково, ул.Проспект Советской Армии</t>
  </si>
  <si>
    <t>Козулин С.А.</t>
  </si>
  <si>
    <t>0</t>
  </si>
  <si>
    <t xml:space="preserve">"Приложение №7 к муниципальной программе </t>
  </si>
  <si>
    <t>Регистрационный номер двора</t>
  </si>
  <si>
    <t>г.о. Домодедово, мкр. Центральный, ул. Ленинская,д.2,4, ул.Рабочая,д.1 корп.21,3,7</t>
  </si>
  <si>
    <t>г.о. Домодедово, мкр. Северный, ул.Речная,д.16, ул.Гагарина,д.48</t>
  </si>
  <si>
    <t>г.о. Домодедово, пос. сан. "Подмосковье",д.8</t>
  </si>
  <si>
    <t>Перечень дворовых территорий, подлежащих благоустройству в 2020 г. том числе выполнение работ с привлечением субсидии на ремонт асфальта</t>
  </si>
  <si>
    <t xml:space="preserve">"Приложение № 1 к муниципальной программе </t>
  </si>
  <si>
    <t xml:space="preserve">"Формирование современной комфортной городской среды" </t>
  </si>
  <si>
    <t>кв.метр</t>
  </si>
  <si>
    <t xml:space="preserve">1.12. </t>
  </si>
  <si>
    <t xml:space="preserve"> - </t>
  </si>
  <si>
    <t>Целевой показатель 13. Количество созданных и благоустроенных парков культуры и отдыха на территории Московской области</t>
  </si>
  <si>
    <t>14.</t>
  </si>
  <si>
    <t>г.Домодедово, мкр.Западный, ул. Текстильщиков, участок 39</t>
  </si>
  <si>
    <t>г.Домодедово, мкр.Центральный, ул. Кирова, участок 17</t>
  </si>
  <si>
    <t>"</t>
  </si>
  <si>
    <t>Основное мероприятие 01 «Благоустройство общественных территорий муниципальных образований Московской области»</t>
  </si>
  <si>
    <t>Мероприятие 01.03. Изготовление и установка стел</t>
  </si>
  <si>
    <t>Мероприятие 01.04.Комплексное благоустройство территорий муниципальных образований Московской области</t>
  </si>
  <si>
    <t>Мероприятие 01.05. Реализация мероприятий по организации функциональных зон в парках культуры и отдыха</t>
  </si>
  <si>
    <t>Мероприятие 01.06. Устройство контейнерных площадок</t>
  </si>
  <si>
    <t>Мероприятие F2.08. Ремонт дворовых территорий</t>
  </si>
  <si>
    <t>Основное мероприятие 01 «Обеспечение комфортной среды проживания на территории муниципального образования»</t>
  </si>
  <si>
    <t>Мероприятие 01.01. Содержание, ремонт объектов благоустройства, в т.ч. озеленение территорий</t>
  </si>
  <si>
    <t>Мероприятие 01.02. Содержание, ремонт и восстановление уличного освещения</t>
  </si>
  <si>
    <t>Мероприятие 01.03. Организация благоустройства территории городского округа в части ремонта асфальтового покрытия дворовых территорий</t>
  </si>
  <si>
    <t>Основное мероприятие 01«Приведение в надлежащее состояние подъездов в многоквартирных домах»</t>
  </si>
  <si>
    <t>Мероприятие 01.01. Ремонт подъездов в многоквартирных домах</t>
  </si>
  <si>
    <t>Основное мероприятие 02 «Создание благоприятных условий для проживания граждан в многоквартирных домах, расположенных на территории Московской области»</t>
  </si>
  <si>
    <t xml:space="preserve">Мероприятие 02.01. Проведение капитального ремонта многоквартирных домов на территории Московской области 
</t>
  </si>
  <si>
    <t>Основное мероприятие 01; Основное мероприятие F2</t>
  </si>
  <si>
    <t>Основное мероприятие 01</t>
  </si>
  <si>
    <t xml:space="preserve">Основное мероприятие 01 </t>
  </si>
  <si>
    <t>Основное мероприятие 02</t>
  </si>
  <si>
    <t>Основное мероприятие 01. "Благоустройство общественных территорий муниципальных образований Московской области"</t>
  </si>
  <si>
    <t>Мероприятие 01.04. Комплексное благоустройство территорий муниципальных образований Московской области</t>
  </si>
  <si>
    <t>Мероприятие F2.03. Реализация программ формирования современной городской среды в части благоустройства общественных территорий</t>
  </si>
  <si>
    <t>Мероприятие 01.01. Содержание, ремонт объектов благоустройства, в т.ч. Озеленение территорий</t>
  </si>
  <si>
    <t>Основное мероприятие 01 «Приведение в надлежащее состояние подъездов в многоквартирных домах»</t>
  </si>
  <si>
    <t xml:space="preserve">Мероприятие 02.01. Проведение капитального ремонта многоквартирных домах на территории Московской области 
</t>
  </si>
  <si>
    <t>Перечень общественных территорий, подлежащих благоустройству в 2023г.</t>
  </si>
  <si>
    <t>2.11.</t>
  </si>
  <si>
    <t xml:space="preserve">1.13. </t>
  </si>
  <si>
    <t xml:space="preserve">1.14. </t>
  </si>
  <si>
    <t xml:space="preserve">1.15. </t>
  </si>
  <si>
    <t xml:space="preserve"> </t>
  </si>
  <si>
    <t xml:space="preserve">2.11. </t>
  </si>
  <si>
    <t>Мероприятие F2.10. Устройство и капитальный ремонт электросетевого хозяйства, систем наружного освещения в рамках реализации проекта "Светлый город"</t>
  </si>
  <si>
    <t>Мероприятие F2.12. Создание новых и (или) благоустройство существующих парков культуры и отдыха</t>
  </si>
  <si>
    <t>Мероприятие F2.14. Благоустройство общественных территорий</t>
  </si>
  <si>
    <t>Мероприятие F2.15. Обустройство и установка детских игровых площадок на территории муниципальных образований Московской области</t>
  </si>
  <si>
    <t>Мероприятие F2.16. Обустройство и установка детских игровых площадок на территории парков культуры и отдыха Московской области</t>
  </si>
  <si>
    <t>Мероприятие F2.18. Комплексное благоустройство территорий за счет средств местного бюджета</t>
  </si>
  <si>
    <t xml:space="preserve">Мероприятие 01.51. Реконструкция ограждения по ул. Центральная ГПЗ Константиново </t>
  </si>
  <si>
    <t>Мероприятие 01.52. Муниципальное задание МБУ КБ на создание ЕЦУР</t>
  </si>
  <si>
    <t>Мероприятие 01.53. Меропрития для привлечения добровольцев (волонтеров) к участию в реализации мероприятий, предусмотренных государственными и муниципальными программами формирования современной городской среды</t>
  </si>
  <si>
    <t>Мероприятие 01.56. Изготовление и установку скульптуры (обелиска) по адресу: Московская область, г. Домодедово, мкр. Авиационный, площадь Гагарина, 1</t>
  </si>
  <si>
    <t>Мероприятие 01.57. «Приобретение автомобилей, телефонов МБУ "Комбинат благоустройства"»</t>
  </si>
  <si>
    <t>Мероприятие 01.58. «Приобретение флаговых конструкций, флагов с кронштейнами»</t>
  </si>
  <si>
    <t>Мероприятие 01.61. Субсидия МБУ «КБ» на выполнение муниципального задания на ликвидацию несанкционированных навалов мусора</t>
  </si>
  <si>
    <t>Мероприятие 02.54. Капитальный ремонт фасадов многоквартирных домов (государственная поддержка Фонду капитального ремонта общего имущества многоквартирных домов)</t>
  </si>
  <si>
    <t xml:space="preserve">Мероприятие 02.55. Имущественный взнос в Фонд капитального ремонта общего имущества многоквартирных домов на обеспечение  деятельности 
</t>
  </si>
  <si>
    <t>Мероприятие F2.59. Мероприятие по благоустройству "набережной" в МАУК "городской парк культуры и отдыха "Елочки"</t>
  </si>
  <si>
    <t>Мероприятие 01.62. Целевая субсидия МБУ "КБ" на устройство кювета вдоль ул. Заборье мкр. Востряково г. Домодедово</t>
  </si>
  <si>
    <t>Мероприятие 01.63. Приобретение электрогенераторов для ремонта детских площадок</t>
  </si>
  <si>
    <t>Мероприятие 01.64. Приобретение офисной мебели</t>
  </si>
  <si>
    <t>Мероприятие 01.65. Приобретение МАФ для установки в г.о.Домодедово</t>
  </si>
  <si>
    <t>Мероприятие 01.60. «Приобретение мебели, оборудования МБУ "Комбинат благоустройства" »</t>
  </si>
  <si>
    <t>от  31.10.2019 № 2298</t>
  </si>
  <si>
    <t>2.12.</t>
  </si>
  <si>
    <t xml:space="preserve">2.12. </t>
  </si>
  <si>
    <t>Мероприятие F2.22. Реализация программ формирования современной городской среды в части достижения основного результата по благоустройству общественных территорий (создание новых и (или) благоустройство существующих парков культуры и отдыха)</t>
  </si>
  <si>
    <t>«Создание условий для обеспечения комфортного проживания жителей в многоквартирных домах Московской области»</t>
  </si>
  <si>
    <t xml:space="preserve">Подпрограмма III «Создание условий для обеспечения комфортного проживания жителей в многоквартирных домах Московской области»    </t>
  </si>
  <si>
    <t>Подпрограмма III «Создание условий для обеспечения комфортного проживания жителей в многоквартирных домах Московской области»</t>
  </si>
  <si>
    <t xml:space="preserve">Мероприятие 01.10. Обустройство и установка детских игровых площадок на территории муниципальных образований Московской области за счет средств местного бюджета 
</t>
  </si>
  <si>
    <t xml:space="preserve">Мероприятие 01.13. Обустройство и установка детских игровых площадок на территории парков культуры и отдыха Московской области за счет средств местного бюджета
</t>
  </si>
  <si>
    <t xml:space="preserve">Мероприятие 01.10. Обустройство и установка детских игровых площадок на территории муниципальных образований за счет средств местного бюджета 
</t>
  </si>
  <si>
    <t>Благоустройство общественных территорий, д. Степыгино</t>
  </si>
  <si>
    <t xml:space="preserve">Мероприятие 01.21 «Ямочный ремонт асфальтового покрытия дворовых территорий»
</t>
  </si>
  <si>
    <t>Мероприятие 01.09. Создание новых и (или) благоустройство существующих парков культуры и отдыха за счет средств местного бюджета</t>
  </si>
  <si>
    <t>Мероприятие 01.11. Устройство и капитальный ремонт архитектурно-художественного освещения в рамках реализации проекта "Светлый город" за счет средств местного бюджета</t>
  </si>
  <si>
    <t>1.8.</t>
  </si>
  <si>
    <t>Мероприятие 01.12. Устройство и капитальный ремонт электросетевого хозяйства, систем наружного освещения в рамках реализации проекта "Светлый город" за счет средств местного бюджета</t>
  </si>
  <si>
    <t xml:space="preserve">Мероприятие 01.14. Ремонт дворовых территорий за счет средств местного бюджета
</t>
  </si>
  <si>
    <t>Мероприятие 01.15. Благоустройство общественных территорий</t>
  </si>
  <si>
    <t>Мероприятие 01.16. Комплексное благоустройство дворовых территорий</t>
  </si>
  <si>
    <t>Мероприятие 01.51 Реконструкция ограждения по ул.Центральная ГПЗ Константиново и ул.Лесная мкрн.Северный</t>
  </si>
  <si>
    <t>Мероприятие 01.52 Возмещение затрат, связанных с выполнением работ по благоустройству территорий общего пользования муниципальных образований Московской области</t>
  </si>
  <si>
    <t>Мероприятие F2.07. Реализация программ формирования современной городской среды в части достижения основного результата по благоустройству общественных территорий</t>
  </si>
  <si>
    <t>Мероприятие F2.11. Создание новых и (или) благоустройство существующих парков культуры и отдыха, расположенных на землях лесного фонда</t>
  </si>
  <si>
    <t>Мероприятие 01.04. Расходы на обеспечение деятельности (оказание услуг) муниципальных учреждений в сфере благоустройства</t>
  </si>
  <si>
    <t>Мероприятие 01.06. Вывоз навалов мусора и снега</t>
  </si>
  <si>
    <t>2021-2024</t>
  </si>
  <si>
    <t>Мероприятие 01.07. Устройство контейнерных площадок</t>
  </si>
  <si>
    <t>Мероприятие 01.08. Приобретение коммунальной техники за счет средств местного бюджета</t>
  </si>
  <si>
    <t>1.6.</t>
  </si>
  <si>
    <t>1.9.</t>
  </si>
  <si>
    <t xml:space="preserve">1.16. </t>
  </si>
  <si>
    <t>Мероприятие F2.01. Реализация программ формирования современной городской среды</t>
  </si>
  <si>
    <t>Мероприятие 02.51. Соблюдение требований законодательства в области обеспечения санитарно-эпидемиологического благополучия населения, в частности по обезораживанию (дезинфекции) мест общего пользования многоквартирных жилых домов</t>
  </si>
  <si>
    <t xml:space="preserve">Мероприятие 01.11. Устройство и капитальный ремонт архитектурно-художественного освещения в рамках реализации проекта "Светлый город" за счет средств местного бюджета 
</t>
  </si>
  <si>
    <t>Мероприятие 01.14. Ремонт дворовых территорий за счет средств местного бюджета</t>
  </si>
  <si>
    <t>Мероприятие 01.51. Реконструкция ограждения по ул.Центральная ГПЗ Константиново и ул.Лесная мкрн.Северный</t>
  </si>
  <si>
    <t xml:space="preserve">2.9. </t>
  </si>
  <si>
    <t xml:space="preserve">2.13. </t>
  </si>
  <si>
    <t xml:space="preserve">1.17. </t>
  </si>
  <si>
    <t xml:space="preserve">Мероприятие 02.51. Соблюдение требований законодательства в области обеспечения санитарно-эпидемиологического благополучия населения, в частности по обезораживанию (дезинфекции) мест общего пользования многоквартирных жилых домов
</t>
  </si>
  <si>
    <t>Привокзальная площадь и улица Корнеева (реализация мероприятий из внебюджетных источников)</t>
  </si>
  <si>
    <t>Перечень дворовых территорий, подлежащих благоустройству в 2021 г. том числе выполнение работ с привлечением субсидии на ремонт асфальта</t>
  </si>
  <si>
    <t>г.о. Домодедово, Растуновский а/о, с. Растуново, ул. Заря №4,5,15</t>
  </si>
  <si>
    <t>г.о. Домодедово, Растуновский а/о, с. Растуново, ул. Заря, №2,3,14</t>
  </si>
  <si>
    <t xml:space="preserve">"Приложение № 5 к муниципальной программе </t>
  </si>
  <si>
    <t xml:space="preserve">"Приложение № 6 к муниципальной программе </t>
  </si>
  <si>
    <t>Мероприятие 01.60. Приобретение мебели, оборудования МБУ "Комбинат благоустройства"</t>
  </si>
  <si>
    <t xml:space="preserve">Перечень дворовых территорий, подлежащих комплексному благоустройству в 2021 г. </t>
  </si>
  <si>
    <t>г.о. Домодедово, мкр. Центральный, Подольский проезд, д.14, Кутузовский проезд, д.17, 17 корп 1, 19</t>
  </si>
  <si>
    <t>г.о. Домодедово,мкр.Авиационный, ул. Ильюшина,д.11/1,11/2</t>
  </si>
  <si>
    <t>г.о. Домодедово,мкр.Авиационный, ул. Ильюшина,д.14,16/17</t>
  </si>
  <si>
    <t xml:space="preserve"> г.о. Домодедово,тер. Санаторий Москвич,д. 1,5</t>
  </si>
  <si>
    <t>г.о. Домодедово,д.Благое, д.26</t>
  </si>
  <si>
    <t>г.о. Домодедово, Растуновский а/о, с. Растуново, ул. Заря № 4,5,15</t>
  </si>
  <si>
    <t>г.о. Домодедово, Растуновский а/о, с. Растуново, ул. Заря дома №2,3,14</t>
  </si>
  <si>
    <t>г.о. Домодедово, Краснопутьский а/о, с. Красный Путь, ул.Школьная, д.67, 68, 69</t>
  </si>
  <si>
    <t xml:space="preserve"> г.о. Домодедово,с.Лобаново,ул.Знаменская,д. 1,1а</t>
  </si>
  <si>
    <t xml:space="preserve"> г.о. Домодедово,д.Кутузово, ул.Школьная,д.6</t>
  </si>
  <si>
    <t xml:space="preserve"> г.о. Домодедово,д.Косино, д. 1,2</t>
  </si>
  <si>
    <t>г.о. Домодедово, мкр. Западный, ул. 25 лет Октября, д. 12, 14, 14/1 ул. Рабочая, д. 44, 44/1</t>
  </si>
  <si>
    <t>г.о. Домодедово, мкр. Западный, ул. Дружбы, д. 7</t>
  </si>
  <si>
    <t xml:space="preserve"> г.о. Домодедово,мкр. Северный, ул.1-я Коммунистическая,д.34,36,38,40</t>
  </si>
  <si>
    <t xml:space="preserve"> г.о. Домодедово,мкр.Западный,ул.Лунная,д.9 корп.1, 13,11,9 корп.2</t>
  </si>
  <si>
    <t>г.о. Домодедово, мкр. Авиационный, ул. Академика Туполева, д.13, ул. Жуковского, д.1, 3</t>
  </si>
  <si>
    <t>г.о. Домодедово, мкр. Авиационный, ул. Жуковского, д. 5, 7, 9</t>
  </si>
  <si>
    <t>г.о. Домодедово, мкр. Центральный, ул. Каширское шоссе, д.91 корп 1</t>
  </si>
  <si>
    <t>г.о. Домодедово, мкр. Центральный, ул. Каширское шоссе, д.65, 67</t>
  </si>
  <si>
    <t>г.о. Домодедово, мкр. Северный, ул. Северная, д. 4</t>
  </si>
  <si>
    <t>г.о. Домодедово, мкр. Северный, ул. 1-я Коммунистическая, д. 39</t>
  </si>
  <si>
    <t>г.о. Домодедово, мкр. Западный, ул. Рабочая, д. 56, 58, ул. Дружбы, д. 9</t>
  </si>
  <si>
    <t>2</t>
  </si>
  <si>
    <t>Благоустройство МАУК «Городской парк культуры и отдыха «Ёлочки» ОП «Ушмарский лес»</t>
  </si>
  <si>
    <t>Благоустройство МАУК «Городской парк культуры и отдыха «Ёлочки» ОП "Взлет"</t>
  </si>
  <si>
    <t xml:space="preserve">Московская область, Домодедовский район,      г. Домодедово, мкр. Востряково, ул. Вокзальная </t>
  </si>
  <si>
    <t>Работы по инженерной подготовке к озеленению, устройству покрытий, освещению, размещению малых архитектурных форм</t>
  </si>
  <si>
    <t>Незавершенное строительство. Земельный участок с КН 50:28:0020304:311 (прилегающая территория)</t>
  </si>
  <si>
    <t xml:space="preserve">Мероприятие 01.25 «Создание и ремонт пешеходных коммуникаций»
</t>
  </si>
  <si>
    <t>Целевой показатель 1. Количество благоустроенных общественных территорий</t>
  </si>
  <si>
    <t>Целевой показатель</t>
  </si>
  <si>
    <t xml:space="preserve">Целевой показатель 2.Количество благоустроенных общественных территорий, реализованных без привлечения средств федерального бюджета и бюджета Московской области </t>
  </si>
  <si>
    <t xml:space="preserve"> Целевой показатель 3. Количество разработанных концепций благоустройства общественных территорий</t>
  </si>
  <si>
    <t>Целевой показатель 4. Количество разработанных проектов благоустройства общественных территорий</t>
  </si>
  <si>
    <t xml:space="preserve">Целевой показатель 5. Количество установленных детских игровых площадок
</t>
  </si>
  <si>
    <t>Целевой показатель 6. Количество благоустроенных дворовых территорий</t>
  </si>
  <si>
    <t>Целевой показатель 7.  Доля граждан, принявших участие в решении вопросов развития городской среды, от общего количества граждан в возрасте от 14 лет, проживающих в муниципальных образованиях, на территории которых реализуются проекты по созданию комфортной городской среды</t>
  </si>
  <si>
    <t>Целевой показатель 8. Реализованы проекты победителей Всероссийсукого конкурса лучших проектов создания комфортной городской среды в малых городах и исторических поселениях, не менее единицы</t>
  </si>
  <si>
    <t xml:space="preserve">Целевой показатель 9. Количество объектов систем наружного освещения, в отношении которых реализованы мероприятия по устройству и капитальному ремонту </t>
  </si>
  <si>
    <t>Целевой показатель 11. Соответствие нормативу обеспеченности парками культуры и отдыха</t>
  </si>
  <si>
    <t>Целевой показатель 12. Увеличение числа посетителей парков культуры и отдыха</t>
  </si>
  <si>
    <t>Целевой показатель 15. Площадь устраненных дефектов асфальтового покрытия дворовых территорий, в том числе проездов на дворовые территории, в том числе внутриквартальных проездов, в рамках проведения ямочного ремонта</t>
  </si>
  <si>
    <t xml:space="preserve">Целевой показатель 14. Количество парков культуры и отдыха на территории Московской области, в которых благоустроены зоны для досуга и отдыха населения </t>
  </si>
  <si>
    <t xml:space="preserve">Целевой показатель 16. Соответствие внешнего вида ограждений региональным требованиям </t>
  </si>
  <si>
    <t>балл</t>
  </si>
  <si>
    <t>Целевой показатель 1. Количество благоустроенных общественных территорий, Целевой показатель 7.  Доля граждан, принявших участие в решении вопросов развития городской среды, от общего количества граждан в возрасте от 14 лет, проживающих в муниципальных образованиях, на территории которых реализуются проекты по созданию комфортной городской среды, Целевой показатель 8. Реализованы проекты победителей Всероссийсукого конкурса лучших проектов создания комфортной городской среды в малых городах и исторических поселениях, не менее единицы, Целевой показатель 9. Количество объектов систем наружного освещения, в отношении которых реализованы мероприятия по устройству и капитальному ремонту, Целевой показатель 10. Количество объектов архитектурно-художественного освещения, на которых реализованы мероприятия по устройству и капитальному ремонту , Целевой показатель 11. Соответствие нормативу обеспеченности парками культуры и отдыха, Целевой показатель 12. Увеличение числа посетителей парков культуры и отдыха, Целевой показатель 13. Количество созданных и благоустроенных парков культуры и отдыха на территории Московской области, Целевой показатель 15. Площадь устраненных дефектов асфальтового покрытия дворовых территорий, в том числе проездов на дворовые территории, в том числе внутриквартальных проездов, в рамках проведения ямочного ремонта</t>
  </si>
  <si>
    <t>Количество МКД, в которых проведен капитальный ремонт в рамках региональной программы</t>
  </si>
  <si>
    <t>Количество отремонтированных подъездов МКД</t>
  </si>
  <si>
    <t>Целевой показатель 1. "Светлый город" - доля освещенных улиц, проездов, набережных в границах населенных пунктов городских округов и муниципальных районов (городских и сельских поселений) Московской области с уровнем освещенности, соответствующим нормативным значениям</t>
  </si>
  <si>
    <t>процент</t>
  </si>
  <si>
    <t>Целевой показатель 17. Количество установленных детских игровых площадок в парках культуры и отдыха на территории Московской области</t>
  </si>
  <si>
    <t>Целевой показатель  18. Количество объектов благоустройства, в отношении которых проведены мероприятия по благоустройству, вне реализации национальных и федеральных проектов</t>
  </si>
  <si>
    <t>Целевой показатель 1. Количество благоустроенных общественных территорий, Целевой показатель 2. Количество благоустроенных общественных территорий, реализованных без привлечения средств федерального бюджета и бюджета Московской области,  Целевой показатель 3. Количество разработанных концепций благоустройства общественных территорий, Целевой показатель 4. Количество разработанных проектов благоустройства общественных территорий, Целевой показатель 5. Количество установленных детских игровых площадок, Целевой показатель 6. Количество благоустроенных дворовых территорий, Целевой показатель 14. Количество парков культуры и отдыха на территории Московской области, в которых благоустроены зоны для досуга и отдыха населения, Целевой показатель 16. Соответствие внешнего вида ограждений региональным требованиям, Целевой показатель 17. Количество установленных детских игровых площадок в парках культуры и отдыха на территории Московской области, Целевой показатель  18. Количество объектов благоустройства, в отношении которых проведены мероприятия по благоустройству, вне реализации национальных и федеральных проектов</t>
  </si>
  <si>
    <t>Целевой показатель  1. "Светлый город" - доля освещенных улиц, проездов, набережных в границах населенных пунктов городских округов и муниципальных районов (городских и сельских поселений) Московской области с уровнем освещенности, соответствующим нормативным значениям</t>
  </si>
  <si>
    <t>Разработка проекта благоустройства;</t>
  </si>
  <si>
    <t>Выполнение обследований существующих зданий, сооружений, инженерно-геодезических, инженерно-геологических, инженерно-экологических, инженерно-геотехнических, дендрологических, археологических изысканий;</t>
  </si>
  <si>
    <t>Проведение оценки негативного воздействия на водные биологические ресурсы, разработку компенсационных мероприятий по устранению последствий негативного воздействия на состояние биоресурсов и среду их обитания, проведение компенсационных мероприятий</t>
  </si>
  <si>
    <t>Выполнение проектной документации, сметной документации на линейные объекты (за исключением автомобильные дорог,                   железнодорожных линий), водосбросные, водоспускные, водовыпускные сооружения, насосные станции, сооружения, предназначенные для водоснабжения и водоотведения, для защиты от наводнений и разрушений берегов водных объектов, комплексы объектов в составе гидротехнических сооружений для развития общественных территорий (пространств)</t>
  </si>
  <si>
    <t>Проведение государственной экспертизы документации с получением положительного заключения, содержащего сметную стоимость (на работы, указанные в абзацах втором - пятом настоящего пункта, субсидия может быть израсходована в случае, если реализация работ по проектированию включена в адресный перечень объектов муниципальной собственности, утвержденный настоящей Программой, как отдельный объект)</t>
  </si>
  <si>
    <t>Разработку научно-проектной документации на выполнение работ по ремонту, реставрации, приспособлению к современному                использованию произведений ландшафтной архитектуры и садово-паркового искусства для согласования в соответствии с законодательством Российской Федерации с соответствующим органом охраны объектов культурного наследия (в случае если проведение работ по благоустройству планируется на территории объекта культурного наследия)</t>
  </si>
  <si>
    <t>Благоустройство охранных зон, технических зон транспортных, инженерных коммуникаций, зон с особыми условиями водных объектов</t>
  </si>
  <si>
    <t>Благоустройство озелененных территорий, зеленых зон</t>
  </si>
  <si>
    <t>Благоустройство площадок (в том числе плоскостных открытых стоянок автомобилей и других мототранспортных средств, парковок, велопарковок и велосипедных стоянок, детских игровых, спортивных площадок, площадок для выгула животных, дрессировки собак, барбекю, танцев, размещения аттракционов, средств информации, отдыха и досуга, массовых мероприятий, контейнерных площадок)</t>
  </si>
  <si>
    <t>Благоустройство парковых проездов (дорог)</t>
  </si>
  <si>
    <t>Благоустройство велокоммуникаций (велопешеходных, велосипедных дорожек, полос для движения велосипедного  транспорта)</t>
  </si>
  <si>
    <t>Благоустройство пешеходной инфраструктуры, в том числе пешеходных коммуникаций (тротуаров, пешеходных дорожек, эспланад, мостиков, троп и тропинок и т.п.)</t>
  </si>
  <si>
    <t>Благоустройство мест размещения нестационарных торговых объектов</t>
  </si>
  <si>
    <t>Благоустройство элементов различных видов оборудования  и оформления, внешних поверхностей зданий, строений, сооружений  (в том числе крыш, фасадов, архитектурного декора, оконных и дверных проемов, витражей, витрин, навесов, балконов, входных групп, цоколей, террас)</t>
  </si>
  <si>
    <t>Благоустройство элементов озеленения, прикопов, приствольных лунок, приствольных решеток, иных элементов сохранения и защиты</t>
  </si>
  <si>
    <t>15.</t>
  </si>
  <si>
    <t>16.</t>
  </si>
  <si>
    <t>Благоустройство покрытий объектов благоустройства, рельефа и элементов организации рельефа, иных неотделимых улучшений объектов благоустройства</t>
  </si>
  <si>
    <t>Благоустройство элементов сопряжения покрытий,благоустройство конструкций велопарковок</t>
  </si>
  <si>
    <t>Благоустройство ограждений, ограждающих устройств, ограждающих элементов, придорожных экранов</t>
  </si>
  <si>
    <t>Благоустройство водных устройств, плавучих домиков для птиц, скворечников, кормушек, голубятен</t>
  </si>
  <si>
    <t>Благоустройство прудов и обводненных карьеров, искусственных сезонных водных объектов для массового отдыха</t>
  </si>
  <si>
    <t>Благоустройство систем наружного освещения, благоустройство праздничного оформления</t>
  </si>
  <si>
    <t>Благоустройство средств размещения информации, благоустройство МАФ</t>
  </si>
  <si>
    <t>Благоустройство въездных групп, стел</t>
  </si>
  <si>
    <t xml:space="preserve">Проведение строительного контроля застройщика (технического заказчика) в случаях, предусмотренных законодательством Российской Федерации
</t>
  </si>
  <si>
    <t>Благоустройство лодочных станций, объектов, предназначенных для обеспечения безопасности людей на водных объектах, пирсов, парковых павильонов, общественных туалетов, некапитальных строений, сооружений, благоустройство сценических комплексов</t>
  </si>
  <si>
    <t>Выполнение работ по ремонту, реставрации, приспособлению к современному использованию произведений ландшафтной архитектуры и садово-паркового искусства (в случае проведения работ по благоустройству на территории объекта культурного наследия)</t>
  </si>
  <si>
    <t>Создание, реконструкцию, капитальный ремонт, ремонт линейных объектов (за исключением автомобильных дорог, железнодорожных линий), водосбросных, водоспускных, водовыпускных сооружений, насосных станций, сооружений, предназначенных для водоснабжения и водоотведения, для защиты от наводнений и разрушений берегов водных объектов, комплексов объектов в составе гидротехнических сооружений для развития общественных территорий (пространств)</t>
  </si>
  <si>
    <t>Проведение геотехнического мониторинга, рекультивации объекта благоустройств</t>
  </si>
  <si>
    <t>Подготовку территории (строительной площадки), расчистку территории, организацию вырубки зеленых насаждений, вынос на площадку геодезической разбивочной основы, снос (демонтаж) строений, сооружений и перенос (демонтаж) сетей инженерно-технического обеспечения, иные подготовительные внутриплощадочные работы</t>
  </si>
  <si>
    <t>Организацию производства работ по благоустройству (строительного производства) с обеспечением охраны строительной площадки и сохранности объекта до его приемки заказчиком, обеспечение безопасности труда, безопасности работ для окружающей среды и населения, системы звукового оповещения</t>
  </si>
  <si>
    <t>Приобретение и установку программно-технических комплексов видеонаблюдения, соответствующих общим техническим требованиям к программно-техническим комплексам видеонаблюдения системы технологического обеспечения региональной общественной безопасности и оперативного управления "Безопасный регион", утвержденным распоряжением Министерства государственного управления, информационных технологий и связи Московской области от 11.09.2017 N 10-116/PB (в случае если установка указанных комплексов предусмотрена проектом  благоустройства или сметной документацией на благоустройство общественных территорий муниципальных образований, имеющей положительное заключение, содержащее сметную стоимость, выданное учреждением, уполномоченным проводить государственную экспертизу).</t>
  </si>
  <si>
    <t>17.</t>
  </si>
  <si>
    <t>18.</t>
  </si>
  <si>
    <t>19.</t>
  </si>
  <si>
    <t>20.</t>
  </si>
  <si>
    <t>21.</t>
  </si>
  <si>
    <t>22.</t>
  </si>
  <si>
    <t>23.</t>
  </si>
  <si>
    <t>24.</t>
  </si>
  <si>
    <t>25.</t>
  </si>
  <si>
    <t>26.</t>
  </si>
  <si>
    <t>27.</t>
  </si>
  <si>
    <t>28.</t>
  </si>
  <si>
    <t>29.</t>
  </si>
  <si>
    <t>30.</t>
  </si>
  <si>
    <t>31.</t>
  </si>
  <si>
    <t xml:space="preserve">Благоустройство общественной территории вблизи ДК "Горизонт" д. Житнево  </t>
  </si>
  <si>
    <t xml:space="preserve">Перечень детских площадок, установленных по Губернаторской программе "Наше Подмосковье"  в 2021 г. </t>
  </si>
  <si>
    <t xml:space="preserve">г.о. Домодедово, г. Домодедово, ул. Текстильщиков, д.21А; </t>
  </si>
  <si>
    <t xml:space="preserve">г.о. Домодедово, г. Домодедово, мкр. Авиационный, ул. Жуковского д.5, 7, 9; </t>
  </si>
  <si>
    <t xml:space="preserve">г.о. Домодедово, с. Ям, ул. Морская д.12; </t>
  </si>
  <si>
    <t xml:space="preserve">г.о. Домодедово, г. Домодедово, между ул. Рабочая д.58 и ул.Дружбы д.9; </t>
  </si>
  <si>
    <t>г.о. Домодедово,с. Красный Путь, ул.Школьная д.67, 68, 69.</t>
  </si>
  <si>
    <t>Мероприятие 01.27 «Размещение общественных туалетов нестационарного типа на территориях общего пользования»</t>
  </si>
  <si>
    <t xml:space="preserve">1.18. </t>
  </si>
  <si>
    <t xml:space="preserve">1.19. </t>
  </si>
  <si>
    <t>Целевой показатель 10.  Количество объектов, в отношение которых реализованы мероприятия по устройству архитектурно-художественного освещения</t>
  </si>
  <si>
    <t>3</t>
  </si>
  <si>
    <t>Мероприятие 01.28 «Создание сезонных ледяных катков»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</si>
</sst>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_₽"/>
  </numFmts>
  <fonts count="33" x14ac:knownFonts="1">
    <font>
      <sz val="10"/>
      <name val="Arial"/>
    </font>
    <font>
      <sz val="11"/>
      <name val="Times New Roman"/>
      <family val="1"/>
      <charset val="204"/>
    </font>
    <font>
      <sz val="8"/>
      <name val="Arial"/>
      <family val="2"/>
      <charset val="204"/>
    </font>
    <font>
      <sz val="12"/>
      <name val="Times New Roman"/>
      <family val="1"/>
      <charset val="204"/>
    </font>
    <font>
      <b/>
      <sz val="11"/>
      <name val="Times New Roman"/>
      <family val="1"/>
      <charset val="204"/>
    </font>
    <font>
      <b/>
      <sz val="12"/>
      <name val="Times New Roman"/>
      <family val="1"/>
      <charset val="204"/>
    </font>
    <font>
      <sz val="10"/>
      <name val="Times New Roman"/>
      <family val="1"/>
      <charset val="204"/>
    </font>
    <font>
      <sz val="10"/>
      <name val="Arial"/>
      <family val="2"/>
      <charset val="204"/>
    </font>
    <font>
      <sz val="11"/>
      <color indexed="8"/>
      <name val="Times New Roman"/>
      <family val="1"/>
      <charset val="204"/>
    </font>
    <font>
      <sz val="11"/>
      <name val="Arial"/>
      <family val="2"/>
      <charset val="204"/>
    </font>
    <font>
      <sz val="12"/>
      <name val="Arial"/>
      <family val="2"/>
      <charset val="204"/>
    </font>
    <font>
      <b/>
      <i/>
      <sz val="11"/>
      <name val="Times New Roman"/>
      <family val="1"/>
      <charset val="204"/>
    </font>
    <font>
      <b/>
      <i/>
      <sz val="12"/>
      <color indexed="10"/>
      <name val="Times New Roman"/>
      <family val="1"/>
      <charset val="204"/>
    </font>
    <font>
      <sz val="12"/>
      <color indexed="8"/>
      <name val="Times New Roman"/>
      <family val="1"/>
      <charset val="204"/>
    </font>
    <font>
      <sz val="10.5"/>
      <name val="Times New Roman"/>
      <family val="1"/>
      <charset val="204"/>
    </font>
    <font>
      <b/>
      <i/>
      <sz val="10.5"/>
      <name val="Times New Roman"/>
      <family val="1"/>
      <charset val="204"/>
    </font>
    <font>
      <b/>
      <i/>
      <sz val="11"/>
      <color rgb="FF1C12E4"/>
      <name val="Times New Roman"/>
      <family val="1"/>
      <charset val="204"/>
    </font>
    <font>
      <b/>
      <sz val="12"/>
      <color rgb="FFFF0000"/>
      <name val="Times New Roman"/>
      <family val="1"/>
      <charset val="204"/>
    </font>
    <font>
      <sz val="9"/>
      <name val="Times New Roman"/>
      <family val="1"/>
      <charset val="204"/>
    </font>
    <font>
      <sz val="9"/>
      <color indexed="8"/>
      <name val="Times New Roman"/>
      <family val="1"/>
      <charset val="204"/>
    </font>
    <font>
      <b/>
      <sz val="12"/>
      <color rgb="FF000000"/>
      <name val="Times New Roman"/>
      <family val="1"/>
      <charset val="204"/>
    </font>
    <font>
      <sz val="11"/>
      <color rgb="FF000000"/>
      <name val="Times New Roman"/>
      <family val="1"/>
      <charset val="204"/>
    </font>
    <font>
      <b/>
      <sz val="10"/>
      <color rgb="FF000000"/>
      <name val="Times New Roman"/>
      <family val="1"/>
      <charset val="204"/>
    </font>
    <font>
      <b/>
      <sz val="10"/>
      <name val="Times New Roman"/>
      <family val="1"/>
      <charset val="204"/>
    </font>
    <font>
      <sz val="10"/>
      <color rgb="FF000000"/>
      <name val="Times New Roman"/>
      <family val="1"/>
      <charset val="204"/>
    </font>
    <font>
      <b/>
      <sz val="9"/>
      <color rgb="FF000000"/>
      <name val="Times New Roman"/>
      <family val="1"/>
      <charset val="204"/>
    </font>
    <font>
      <b/>
      <i/>
      <sz val="12"/>
      <name val="Times New Roman"/>
      <family val="1"/>
      <charset val="204"/>
    </font>
    <font>
      <sz val="11"/>
      <color rgb="FF000000"/>
      <name val="Calibri"/>
      <family val="2"/>
      <charset val="204"/>
    </font>
    <font>
      <b/>
      <sz val="10"/>
      <name val="Arial"/>
      <family val="2"/>
      <charset val="204"/>
    </font>
    <font>
      <sz val="8"/>
      <name val="Times New Roman"/>
      <family val="1"/>
      <charset val="204"/>
    </font>
    <font>
      <sz val="7.5"/>
      <name val="Times New Roman"/>
      <family val="1"/>
      <charset val="204"/>
    </font>
    <font>
      <b/>
      <sz val="6"/>
      <color rgb="FF000000"/>
      <name val="Times New Roman"/>
      <family val="1"/>
      <charset val="204"/>
    </font>
    <font>
      <b/>
      <i/>
      <sz val="11"/>
      <color theme="1"/>
      <name val="Times New Roman"/>
      <family val="1"/>
      <charset val="204"/>
    </font>
  </fonts>
  <fills count="3">
    <fill>
      <patternFill patternType="none"/>
    </fill>
    <fill>
      <patternFill patternType="gray125"/>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rgb="FFCCCCCC"/>
      </left>
      <right/>
      <top/>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s>
  <cellStyleXfs count="2">
    <xf numFmtId="0" fontId="0" fillId="0" borderId="0"/>
    <xf numFmtId="0" fontId="7" fillId="0" borderId="0">
      <protection locked="0"/>
    </xf>
  </cellStyleXfs>
  <cellXfs count="293">
    <xf numFmtId="0" fontId="0" fillId="0" borderId="0" xfId="0"/>
    <xf numFmtId="0" fontId="3" fillId="0" borderId="0" xfId="0" applyFont="1"/>
    <xf numFmtId="0" fontId="14" fillId="0" borderId="1" xfId="0" applyFont="1" applyFill="1" applyBorder="1" applyAlignment="1">
      <alignment vertical="top" wrapText="1"/>
    </xf>
    <xf numFmtId="0" fontId="0" fillId="0" borderId="0" xfId="0" applyFill="1"/>
    <xf numFmtId="0" fontId="10" fillId="0" borderId="0" xfId="0" applyFont="1" applyFill="1"/>
    <xf numFmtId="2" fontId="1" fillId="0" borderId="1" xfId="0" applyNumberFormat="1" applyFont="1" applyFill="1" applyBorder="1" applyAlignment="1">
      <alignment horizontal="right" vertical="center"/>
    </xf>
    <xf numFmtId="4" fontId="1" fillId="0" borderId="1" xfId="0" applyNumberFormat="1" applyFont="1" applyFill="1" applyBorder="1" applyAlignment="1">
      <alignment horizontal="right" vertical="top" wrapText="1"/>
    </xf>
    <xf numFmtId="4" fontId="1" fillId="0" borderId="1" xfId="0" applyNumberFormat="1" applyFont="1" applyFill="1" applyBorder="1" applyAlignment="1">
      <alignment vertical="top" wrapText="1"/>
    </xf>
    <xf numFmtId="4" fontId="8" fillId="0" borderId="0" xfId="0" applyNumberFormat="1" applyFont="1" applyFill="1" applyAlignment="1"/>
    <xf numFmtId="4" fontId="1" fillId="0" borderId="0" xfId="0" applyNumberFormat="1" applyFont="1" applyFill="1" applyBorder="1" applyAlignment="1">
      <alignment vertical="center" wrapText="1"/>
    </xf>
    <xf numFmtId="4" fontId="9" fillId="0" borderId="0" xfId="0" applyNumberFormat="1" applyFont="1" applyFill="1"/>
    <xf numFmtId="0" fontId="9" fillId="0" borderId="0" xfId="0" applyFont="1" applyFill="1"/>
    <xf numFmtId="0" fontId="9" fillId="0" borderId="0" xfId="0" applyFont="1" applyFill="1" applyAlignment="1">
      <alignment horizontal="right"/>
    </xf>
    <xf numFmtId="0" fontId="3" fillId="0" borderId="0" xfId="0" applyFont="1" applyFill="1" applyBorder="1" applyAlignment="1">
      <alignment horizontal="center" vertical="center" wrapText="1"/>
    </xf>
    <xf numFmtId="0" fontId="16" fillId="0" borderId="1" xfId="0" applyFont="1" applyFill="1" applyBorder="1" applyAlignment="1">
      <alignment vertical="top" wrapText="1"/>
    </xf>
    <xf numFmtId="4" fontId="0" fillId="0" borderId="0" xfId="0" applyNumberFormat="1" applyFill="1"/>
    <xf numFmtId="4" fontId="11" fillId="0" borderId="1" xfId="0" applyNumberFormat="1" applyFont="1" applyFill="1" applyBorder="1" applyAlignment="1">
      <alignment vertical="top" wrapText="1"/>
    </xf>
    <xf numFmtId="4" fontId="11" fillId="0" borderId="1" xfId="0" applyNumberFormat="1" applyFont="1" applyFill="1" applyBorder="1" applyAlignment="1">
      <alignment horizontal="right" vertical="top" wrapText="1"/>
    </xf>
    <xf numFmtId="0" fontId="15" fillId="0" borderId="1" xfId="0" applyFont="1" applyFill="1" applyBorder="1" applyAlignment="1">
      <alignment vertical="top" wrapText="1"/>
    </xf>
    <xf numFmtId="3" fontId="1" fillId="0" borderId="1" xfId="0" applyNumberFormat="1" applyFont="1" applyFill="1" applyBorder="1" applyAlignment="1">
      <alignment horizontal="center" vertical="top" wrapText="1"/>
    </xf>
    <xf numFmtId="49" fontId="3" fillId="0" borderId="1"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wrapText="1"/>
    </xf>
    <xf numFmtId="0" fontId="5" fillId="0" borderId="0" xfId="0" applyFont="1"/>
    <xf numFmtId="4" fontId="1" fillId="0" borderId="0" xfId="0" applyNumberFormat="1" applyFont="1" applyFill="1"/>
    <xf numFmtId="0" fontId="18" fillId="0" borderId="0" xfId="0" applyFont="1" applyFill="1"/>
    <xf numFmtId="0" fontId="1" fillId="0" borderId="0" xfId="0" applyFont="1"/>
    <xf numFmtId="0" fontId="4" fillId="0" borderId="0" xfId="0" applyFont="1"/>
    <xf numFmtId="0" fontId="1" fillId="0" borderId="0" xfId="0" applyFont="1" applyAlignment="1">
      <alignment horizontal="right" vertical="center"/>
    </xf>
    <xf numFmtId="49" fontId="3" fillId="0" borderId="0" xfId="0" applyNumberFormat="1" applyFont="1" applyFill="1"/>
    <xf numFmtId="0" fontId="3" fillId="0" borderId="0" xfId="0" applyFont="1" applyFill="1"/>
    <xf numFmtId="0" fontId="3" fillId="0" borderId="0" xfId="0" applyFont="1" applyFill="1" applyAlignment="1">
      <alignment horizontal="center"/>
    </xf>
    <xf numFmtId="4" fontId="3" fillId="0" borderId="0" xfId="0" applyNumberFormat="1" applyFont="1" applyFill="1"/>
    <xf numFmtId="4" fontId="3" fillId="0" borderId="0" xfId="0" applyNumberFormat="1" applyFont="1" applyFill="1" applyAlignment="1">
      <alignment horizontal="right"/>
    </xf>
    <xf numFmtId="4" fontId="13" fillId="0" borderId="0" xfId="0" applyNumberFormat="1" applyFont="1" applyFill="1" applyAlignment="1">
      <alignment horizontal="left"/>
    </xf>
    <xf numFmtId="0" fontId="10" fillId="0" borderId="0" xfId="0" applyFont="1" applyFill="1" applyAlignment="1">
      <alignment horizontal="left" vertical="center"/>
    </xf>
    <xf numFmtId="0" fontId="10" fillId="0" borderId="0" xfId="0" applyFont="1" applyFill="1" applyAlignment="1">
      <alignment horizontal="left" vertical="center" wrapText="1"/>
    </xf>
    <xf numFmtId="0" fontId="10" fillId="0" borderId="0" xfId="0" applyFont="1" applyFill="1" applyAlignment="1">
      <alignment horizontal="center" vertical="center" wrapText="1"/>
    </xf>
    <xf numFmtId="0" fontId="3" fillId="0" borderId="0" xfId="0" applyFont="1" applyFill="1" applyBorder="1" applyAlignment="1">
      <alignment horizontal="center"/>
    </xf>
    <xf numFmtId="0" fontId="3" fillId="0" borderId="2" xfId="0" applyFont="1" applyFill="1" applyBorder="1" applyAlignment="1">
      <alignment horizontal="left" vertical="top" wrapText="1"/>
    </xf>
    <xf numFmtId="0" fontId="2" fillId="0" borderId="0" xfId="0" applyFont="1" applyFill="1" applyAlignment="1">
      <alignment horizontal="left" vertical="center" wrapText="1"/>
    </xf>
    <xf numFmtId="1" fontId="3" fillId="0" borderId="1" xfId="0" applyNumberFormat="1" applyFont="1" applyFill="1" applyBorder="1" applyAlignment="1">
      <alignment horizontal="center" vertical="center" wrapText="1"/>
    </xf>
    <xf numFmtId="0" fontId="8" fillId="0" borderId="0" xfId="0" applyFont="1" applyFill="1" applyAlignment="1">
      <alignment wrapText="1"/>
    </xf>
    <xf numFmtId="0" fontId="20" fillId="0" borderId="14" xfId="0" applyFont="1" applyFill="1" applyBorder="1" applyAlignment="1">
      <alignment vertical="center" wrapText="1"/>
    </xf>
    <xf numFmtId="0" fontId="21" fillId="0" borderId="0" xfId="0" applyFont="1" applyFill="1" applyBorder="1" applyAlignment="1">
      <alignment horizontal="left" vertical="center"/>
    </xf>
    <xf numFmtId="0" fontId="22" fillId="0" borderId="15" xfId="0" applyFont="1" applyFill="1" applyBorder="1" applyAlignment="1">
      <alignment horizontal="center" vertical="center" wrapText="1"/>
    </xf>
    <xf numFmtId="0" fontId="24" fillId="0" borderId="15" xfId="0" applyFont="1" applyFill="1" applyBorder="1" applyAlignment="1">
      <alignment horizontal="center" vertical="center" wrapText="1"/>
    </xf>
    <xf numFmtId="14" fontId="24" fillId="0" borderId="15" xfId="0" applyNumberFormat="1" applyFont="1" applyFill="1" applyBorder="1" applyAlignment="1">
      <alignment horizontal="center" vertical="center" wrapText="1"/>
    </xf>
    <xf numFmtId="4" fontId="19" fillId="0" borderId="0" xfId="0" applyNumberFormat="1" applyFont="1" applyFill="1" applyAlignment="1"/>
    <xf numFmtId="0" fontId="19" fillId="0" borderId="0" xfId="0" applyFont="1" applyFill="1" applyAlignment="1">
      <alignment wrapText="1"/>
    </xf>
    <xf numFmtId="0" fontId="1" fillId="0" borderId="1" xfId="0" applyFont="1" applyFill="1" applyBorder="1" applyAlignment="1">
      <alignment vertical="top" wrapText="1"/>
    </xf>
    <xf numFmtId="1" fontId="1" fillId="0" borderId="1" xfId="0" applyNumberFormat="1" applyFont="1" applyFill="1" applyBorder="1" applyAlignment="1">
      <alignment horizontal="center" vertical="top" wrapText="1"/>
    </xf>
    <xf numFmtId="0" fontId="1" fillId="0" borderId="1" xfId="0" applyFont="1" applyBorder="1" applyAlignment="1">
      <alignment vertical="top" wrapText="1"/>
    </xf>
    <xf numFmtId="0" fontId="9" fillId="0" borderId="0" xfId="0" applyFont="1"/>
    <xf numFmtId="164" fontId="1" fillId="0" borderId="1" xfId="0" applyNumberFormat="1" applyFont="1" applyBorder="1" applyAlignment="1">
      <alignment vertical="top" wrapText="1"/>
    </xf>
    <xf numFmtId="0" fontId="1" fillId="0" borderId="1" xfId="0" applyFont="1" applyBorder="1" applyAlignment="1">
      <alignment horizontal="center" vertical="top" wrapText="1"/>
    </xf>
    <xf numFmtId="0" fontId="1" fillId="0" borderId="1" xfId="0" applyFont="1" applyBorder="1" applyAlignment="1">
      <alignment horizontal="left" vertical="top" wrapText="1"/>
    </xf>
    <xf numFmtId="4" fontId="1" fillId="0" borderId="1" xfId="0" applyNumberFormat="1" applyFont="1" applyBorder="1" applyAlignment="1">
      <alignment vertical="top" wrapText="1"/>
    </xf>
    <xf numFmtId="0" fontId="1" fillId="0" borderId="3" xfId="0" applyFont="1" applyBorder="1" applyAlignment="1">
      <alignment horizontal="left" vertical="top" wrapText="1"/>
    </xf>
    <xf numFmtId="0" fontId="0" fillId="0" borderId="0" xfId="0" applyFill="1" applyAlignment="1">
      <alignment vertical="center"/>
    </xf>
    <xf numFmtId="0" fontId="0" fillId="0" borderId="1" xfId="0" applyFill="1" applyBorder="1" applyAlignment="1">
      <alignment vertical="center"/>
    </xf>
    <xf numFmtId="0" fontId="6" fillId="0" borderId="1" xfId="0" applyFont="1" applyFill="1" applyBorder="1" applyAlignment="1">
      <alignment vertical="center"/>
    </xf>
    <xf numFmtId="0" fontId="3" fillId="0" borderId="7" xfId="0" applyFont="1" applyFill="1" applyBorder="1" applyAlignment="1">
      <alignment vertical="top" wrapText="1"/>
    </xf>
    <xf numFmtId="0" fontId="3" fillId="0" borderId="2" xfId="0" applyFont="1" applyFill="1" applyBorder="1" applyAlignment="1">
      <alignment vertical="top" wrapText="1"/>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17" fontId="10" fillId="0" borderId="0" xfId="0" applyNumberFormat="1" applyFont="1" applyFill="1"/>
    <xf numFmtId="4" fontId="8" fillId="0" borderId="0" xfId="0" applyNumberFormat="1" applyFont="1" applyFill="1" applyAlignment="1">
      <alignment horizontal="left"/>
    </xf>
    <xf numFmtId="2" fontId="4" fillId="0" borderId="0" xfId="0" applyNumberFormat="1" applyFont="1" applyAlignment="1">
      <alignment horizontal="left" wrapText="1"/>
    </xf>
    <xf numFmtId="0" fontId="25" fillId="0" borderId="1" xfId="0" applyFont="1" applyFill="1" applyBorder="1" applyAlignment="1">
      <alignment horizontal="center" vertical="center" wrapText="1"/>
    </xf>
    <xf numFmtId="2" fontId="1" fillId="0" borderId="0" xfId="0" applyNumberFormat="1" applyFont="1" applyAlignment="1">
      <alignment horizontal="left" wrapText="1"/>
    </xf>
    <xf numFmtId="4" fontId="9" fillId="0" borderId="0" xfId="0" applyNumberFormat="1" applyFont="1" applyFill="1" applyAlignment="1">
      <alignment horizontal="right"/>
    </xf>
    <xf numFmtId="0" fontId="1"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 fillId="0" borderId="0" xfId="0" applyFont="1" applyFill="1" applyBorder="1" applyAlignment="1">
      <alignment vertical="top" wrapText="1"/>
    </xf>
    <xf numFmtId="2" fontId="1" fillId="0" borderId="0" xfId="0" applyNumberFormat="1" applyFont="1" applyFill="1" applyBorder="1" applyAlignment="1">
      <alignment horizontal="right" vertical="center"/>
    </xf>
    <xf numFmtId="2" fontId="1" fillId="0" borderId="0" xfId="0" applyNumberFormat="1" applyFont="1" applyFill="1" applyBorder="1" applyAlignment="1">
      <alignment vertical="center" wrapText="1"/>
    </xf>
    <xf numFmtId="2" fontId="11" fillId="0" borderId="1" xfId="0" applyNumberFormat="1" applyFont="1" applyFill="1" applyBorder="1" applyAlignment="1">
      <alignment horizontal="center" vertical="top" wrapText="1"/>
    </xf>
    <xf numFmtId="2" fontId="11" fillId="0" borderId="1" xfId="0" applyNumberFormat="1" applyFont="1" applyFill="1" applyBorder="1" applyAlignment="1">
      <alignment vertical="top" wrapText="1"/>
    </xf>
    <xf numFmtId="2" fontId="1" fillId="0" borderId="1" xfId="0" applyNumberFormat="1" applyFont="1" applyFill="1" applyBorder="1" applyAlignment="1">
      <alignment vertical="top" wrapText="1"/>
    </xf>
    <xf numFmtId="2" fontId="1" fillId="0" borderId="1" xfId="0" applyNumberFormat="1" applyFont="1" applyFill="1" applyBorder="1" applyAlignment="1">
      <alignment horizontal="right" vertical="top" wrapText="1"/>
    </xf>
    <xf numFmtId="2" fontId="9" fillId="0" borderId="0" xfId="0" applyNumberFormat="1" applyFont="1" applyFill="1"/>
    <xf numFmtId="0" fontId="7" fillId="0" borderId="0" xfId="0" applyFont="1" applyFill="1" applyAlignment="1">
      <alignment horizontal="center" vertical="center" wrapText="1"/>
    </xf>
    <xf numFmtId="4" fontId="7" fillId="0" borderId="0" xfId="0" applyNumberFormat="1" applyFont="1" applyFill="1" applyAlignment="1">
      <alignment horizontal="center" vertical="center" wrapText="1"/>
    </xf>
    <xf numFmtId="0" fontId="7" fillId="0" borderId="0" xfId="0" applyFont="1" applyFill="1"/>
    <xf numFmtId="4" fontId="7" fillId="0" borderId="0" xfId="0" applyNumberFormat="1" applyFont="1" applyFill="1"/>
    <xf numFmtId="2" fontId="7" fillId="0" borderId="0" xfId="0" applyNumberFormat="1" applyFont="1" applyFill="1"/>
    <xf numFmtId="0" fontId="6" fillId="0" borderId="1" xfId="0" applyFont="1" applyFill="1" applyBorder="1" applyAlignment="1">
      <alignment horizontal="center" vertical="center"/>
    </xf>
    <xf numFmtId="0" fontId="27" fillId="0" borderId="1" xfId="0" applyFont="1" applyBorder="1" applyAlignment="1">
      <alignment vertical="center"/>
    </xf>
    <xf numFmtId="0" fontId="27" fillId="0" borderId="1" xfId="0" applyFont="1" applyBorder="1" applyAlignment="1">
      <alignment horizontal="center" vertical="center"/>
    </xf>
    <xf numFmtId="0" fontId="3" fillId="0" borderId="0" xfId="0" applyFont="1" applyAlignment="1">
      <alignment horizontal="justify" vertical="center"/>
    </xf>
    <xf numFmtId="0" fontId="0" fillId="0" borderId="0" xfId="0" applyAlignment="1">
      <alignment horizontal="right"/>
    </xf>
    <xf numFmtId="0" fontId="24" fillId="0" borderId="17" xfId="0" applyFont="1" applyFill="1" applyBorder="1" applyAlignment="1">
      <alignment horizontal="center" vertical="center" wrapText="1"/>
    </xf>
    <xf numFmtId="0" fontId="24" fillId="0" borderId="18" xfId="0" applyFont="1" applyFill="1" applyBorder="1" applyAlignment="1">
      <alignment horizontal="center" vertical="center" wrapText="1"/>
    </xf>
    <xf numFmtId="0" fontId="8" fillId="0" borderId="0" xfId="0" applyFont="1" applyFill="1" applyAlignment="1">
      <alignment horizontal="right" wrapText="1"/>
    </xf>
    <xf numFmtId="4" fontId="8" fillId="0" borderId="0" xfId="0" applyNumberFormat="1" applyFont="1" applyFill="1" applyAlignment="1">
      <alignment horizontal="right"/>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4"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64" fontId="1" fillId="0" borderId="1" xfId="0" applyNumberFormat="1" applyFont="1" applyBorder="1" applyAlignment="1">
      <alignment vertical="center" wrapText="1"/>
    </xf>
    <xf numFmtId="164" fontId="1" fillId="0" borderId="1" xfId="0" applyNumberFormat="1" applyFont="1" applyFill="1" applyBorder="1" applyAlignment="1">
      <alignment vertical="top" wrapText="1"/>
    </xf>
    <xf numFmtId="0" fontId="6" fillId="0" borderId="1" xfId="0" applyFont="1" applyFill="1" applyBorder="1" applyAlignment="1">
      <alignment horizontal="center" vertical="center"/>
    </xf>
    <xf numFmtId="49" fontId="3" fillId="0" borderId="0" xfId="0" applyNumberFormat="1" applyFont="1" applyFill="1"/>
    <xf numFmtId="0" fontId="3" fillId="0" borderId="0" xfId="0" applyFont="1" applyFill="1"/>
    <xf numFmtId="0" fontId="3" fillId="0" borderId="0" xfId="0" applyFont="1" applyFill="1" applyAlignment="1">
      <alignment horizontal="center"/>
    </xf>
    <xf numFmtId="2" fontId="1" fillId="0" borderId="0" xfId="0" applyNumberFormat="1" applyFont="1" applyFill="1" applyAlignment="1">
      <alignment horizontal="right" wrapText="1"/>
    </xf>
    <xf numFmtId="0" fontId="19" fillId="0" borderId="0" xfId="0" applyFont="1" applyFill="1" applyAlignment="1">
      <alignment horizontal="right" wrapText="1"/>
    </xf>
    <xf numFmtId="0" fontId="6"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4" fontId="5" fillId="0" borderId="0" xfId="0" applyNumberFormat="1" applyFont="1" applyFill="1" applyBorder="1" applyAlignment="1">
      <alignment horizontal="center" vertical="center" wrapText="1"/>
    </xf>
    <xf numFmtId="0" fontId="28" fillId="0" borderId="0" xfId="0" applyFont="1" applyFill="1"/>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vertical="center" wrapText="1"/>
    </xf>
    <xf numFmtId="0" fontId="3" fillId="0" borderId="1" xfId="0" applyFont="1" applyFill="1" applyBorder="1" applyAlignment="1">
      <alignment horizontal="center" vertical="center" wrapText="1"/>
    </xf>
    <xf numFmtId="0" fontId="1" fillId="2" borderId="0" xfId="0" applyFont="1" applyFill="1"/>
    <xf numFmtId="0" fontId="1" fillId="0" borderId="0" xfId="0" applyFont="1" applyAlignment="1">
      <alignment vertical="center"/>
    </xf>
    <xf numFmtId="0" fontId="8" fillId="0" borderId="0" xfId="0" applyFont="1" applyFill="1" applyAlignment="1">
      <alignment horizontal="right" wrapText="1"/>
    </xf>
    <xf numFmtId="4" fontId="8" fillId="0" borderId="0" xfId="0" applyNumberFormat="1" applyFont="1" applyFill="1" applyAlignment="1">
      <alignment horizontal="right"/>
    </xf>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top" wrapText="1"/>
    </xf>
    <xf numFmtId="0" fontId="1" fillId="0" borderId="1" xfId="0" applyFont="1" applyFill="1" applyBorder="1" applyAlignment="1">
      <alignment horizontal="center" vertical="top" wrapText="1"/>
    </xf>
    <xf numFmtId="4" fontId="11" fillId="0" borderId="1" xfId="0" applyNumberFormat="1" applyFont="1" applyFill="1" applyBorder="1" applyAlignment="1">
      <alignment horizontal="center" vertical="top" wrapText="1"/>
    </xf>
    <xf numFmtId="0" fontId="11" fillId="0" borderId="1" xfId="0" applyFont="1" applyFill="1" applyBorder="1" applyAlignment="1">
      <alignment vertical="top" wrapText="1"/>
    </xf>
    <xf numFmtId="0" fontId="1" fillId="0" borderId="0" xfId="0" applyFont="1" applyFill="1" applyAlignment="1">
      <alignment horizontal="right" wrapText="1"/>
    </xf>
    <xf numFmtId="4" fontId="11" fillId="0" borderId="1" xfId="0" applyNumberFormat="1" applyFont="1" applyFill="1" applyBorder="1" applyAlignment="1">
      <alignment horizontal="center" vertical="top" wrapText="1"/>
    </xf>
    <xf numFmtId="0" fontId="5" fillId="2" borderId="0" xfId="0" applyFont="1" applyFill="1"/>
    <xf numFmtId="0" fontId="3" fillId="2" borderId="0" xfId="0" applyFont="1" applyFill="1"/>
    <xf numFmtId="0" fontId="25" fillId="2" borderId="1" xfId="0" applyFont="1" applyFill="1" applyBorder="1" applyAlignment="1">
      <alignment horizontal="center" vertical="center" wrapText="1"/>
    </xf>
    <xf numFmtId="0" fontId="27"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27" fillId="2" borderId="1" xfId="0" applyFont="1" applyFill="1" applyBorder="1" applyAlignment="1">
      <alignment vertical="center"/>
    </xf>
    <xf numFmtId="4" fontId="1" fillId="2" borderId="1" xfId="0" applyNumberFormat="1" applyFont="1" applyFill="1" applyBorder="1" applyAlignment="1">
      <alignment vertical="top" wrapText="1"/>
    </xf>
    <xf numFmtId="4" fontId="1" fillId="2" borderId="1" xfId="0" applyNumberFormat="1" applyFont="1" applyFill="1" applyBorder="1" applyAlignment="1">
      <alignment horizontal="right" vertical="top" wrapText="1"/>
    </xf>
    <xf numFmtId="0" fontId="7" fillId="2" borderId="0" xfId="0" applyFont="1" applyFill="1"/>
    <xf numFmtId="0" fontId="1" fillId="2" borderId="1" xfId="0" applyFont="1" applyFill="1" applyBorder="1" applyAlignment="1">
      <alignment vertical="top" wrapText="1"/>
    </xf>
    <xf numFmtId="2" fontId="1" fillId="2" borderId="1" xfId="0" applyNumberFormat="1" applyFont="1" applyFill="1" applyBorder="1" applyAlignment="1">
      <alignment vertical="top" wrapText="1"/>
    </xf>
    <xf numFmtId="2" fontId="1" fillId="2" borderId="1" xfId="0" applyNumberFormat="1" applyFont="1" applyFill="1" applyBorder="1" applyAlignment="1">
      <alignment horizontal="right" vertical="top" wrapText="1"/>
    </xf>
    <xf numFmtId="2" fontId="1" fillId="2" borderId="1" xfId="0" applyNumberFormat="1" applyFont="1" applyFill="1" applyBorder="1" applyAlignment="1">
      <alignment horizontal="right" vertical="center"/>
    </xf>
    <xf numFmtId="0" fontId="31" fillId="0" borderId="1" xfId="0" applyFont="1" applyFill="1" applyBorder="1" applyAlignment="1">
      <alignment horizontal="center" vertical="center" wrapText="1"/>
    </xf>
    <xf numFmtId="0" fontId="18" fillId="0" borderId="0" xfId="0" applyFont="1" applyAlignment="1">
      <alignment horizontal="right"/>
    </xf>
    <xf numFmtId="0" fontId="18" fillId="0" borderId="0" xfId="0" applyFont="1"/>
    <xf numFmtId="0" fontId="3" fillId="2" borderId="7" xfId="0" applyFont="1" applyFill="1" applyBorder="1" applyAlignment="1">
      <alignment vertical="top" wrapText="1"/>
    </xf>
    <xf numFmtId="4" fontId="32" fillId="0" borderId="1" xfId="0" applyNumberFormat="1" applyFont="1" applyFill="1" applyBorder="1" applyAlignment="1">
      <alignment vertical="top" wrapText="1"/>
    </xf>
    <xf numFmtId="49" fontId="3" fillId="2" borderId="1" xfId="0" applyNumberFormat="1" applyFont="1" applyFill="1" applyBorder="1" applyAlignment="1">
      <alignment horizontal="center" vertical="center" wrapText="1"/>
    </xf>
    <xf numFmtId="0" fontId="4" fillId="0" borderId="0" xfId="0" applyFont="1" applyBorder="1" applyAlignment="1">
      <alignment horizontal="center" wrapText="1"/>
    </xf>
    <xf numFmtId="0" fontId="4" fillId="0" borderId="0" xfId="0" applyFont="1" applyBorder="1" applyAlignment="1">
      <alignment horizontal="center"/>
    </xf>
    <xf numFmtId="0" fontId="1" fillId="0" borderId="6" xfId="0" applyFont="1" applyBorder="1" applyAlignment="1">
      <alignment horizontal="left" vertical="top" wrapText="1"/>
    </xf>
    <xf numFmtId="0" fontId="1" fillId="0" borderId="2" xfId="0" applyFont="1" applyBorder="1" applyAlignment="1">
      <alignment horizontal="left" vertical="top" wrapText="1"/>
    </xf>
    <xf numFmtId="0" fontId="1" fillId="0" borderId="7" xfId="0" applyFont="1" applyBorder="1" applyAlignment="1">
      <alignment horizontal="left" vertical="top" wrapText="1"/>
    </xf>
    <xf numFmtId="0" fontId="1" fillId="0" borderId="1" xfId="0" applyFont="1" applyBorder="1" applyAlignment="1">
      <alignment horizontal="left" vertical="top" wrapText="1"/>
    </xf>
    <xf numFmtId="0" fontId="1" fillId="0" borderId="5" xfId="0" applyFont="1" applyBorder="1" applyAlignment="1">
      <alignment horizontal="center" vertical="top" wrapText="1"/>
    </xf>
    <xf numFmtId="0" fontId="1" fillId="0" borderId="3" xfId="0" applyFont="1" applyBorder="1" applyAlignment="1">
      <alignment horizontal="center" vertical="top" wrapText="1"/>
    </xf>
    <xf numFmtId="0" fontId="1" fillId="0" borderId="1" xfId="0" applyFont="1" applyBorder="1" applyAlignment="1">
      <alignment horizontal="center" vertical="top" wrapText="1"/>
    </xf>
    <xf numFmtId="0" fontId="1" fillId="0" borderId="4" xfId="0" applyFont="1" applyBorder="1" applyAlignment="1">
      <alignment horizontal="center" vertical="top" wrapText="1"/>
    </xf>
    <xf numFmtId="0" fontId="8" fillId="0" borderId="0" xfId="0" applyFont="1" applyFill="1" applyAlignment="1">
      <alignment horizontal="right" wrapText="1"/>
    </xf>
    <xf numFmtId="4" fontId="8" fillId="0" borderId="0" xfId="0" applyNumberFormat="1" applyFont="1" applyFill="1" applyAlignment="1">
      <alignment horizontal="right"/>
    </xf>
    <xf numFmtId="0" fontId="5" fillId="0" borderId="0" xfId="0" applyFont="1" applyBorder="1" applyAlignment="1">
      <alignment horizontal="center" wrapText="1"/>
    </xf>
    <xf numFmtId="0" fontId="5" fillId="0" borderId="0" xfId="0" applyFont="1" applyBorder="1" applyAlignment="1">
      <alignment horizontal="center"/>
    </xf>
    <xf numFmtId="0" fontId="4" fillId="0" borderId="16" xfId="0" applyFont="1" applyBorder="1" applyAlignment="1">
      <alignment horizontal="center" wrapText="1"/>
    </xf>
    <xf numFmtId="0" fontId="17" fillId="0" borderId="2" xfId="0" applyFont="1" applyFill="1" applyBorder="1" applyAlignment="1">
      <alignment horizontal="center" vertical="top" wrapText="1"/>
    </xf>
    <xf numFmtId="0" fontId="17" fillId="0" borderId="7" xfId="0" applyFont="1" applyFill="1" applyBorder="1" applyAlignment="1">
      <alignment horizontal="center" vertical="top" wrapText="1"/>
    </xf>
    <xf numFmtId="0" fontId="3" fillId="0" borderId="6" xfId="0" applyFont="1" applyFill="1" applyBorder="1" applyAlignment="1">
      <alignment horizontal="center" vertical="top" wrapText="1"/>
    </xf>
    <xf numFmtId="0" fontId="3" fillId="0" borderId="2" xfId="0" applyFont="1" applyFill="1" applyBorder="1" applyAlignment="1">
      <alignment horizontal="center" vertical="top" wrapText="1"/>
    </xf>
    <xf numFmtId="0" fontId="3" fillId="0" borderId="7" xfId="0" applyFont="1" applyFill="1" applyBorder="1" applyAlignment="1">
      <alignment horizontal="center" vertical="top" wrapText="1"/>
    </xf>
    <xf numFmtId="0" fontId="17" fillId="0" borderId="6" xfId="0" applyFont="1" applyFill="1" applyBorder="1" applyAlignment="1">
      <alignment horizontal="center" vertical="top" wrapText="1"/>
    </xf>
    <xf numFmtId="0" fontId="5"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6" fillId="0" borderId="1" xfId="0" applyFont="1" applyFill="1" applyBorder="1" applyAlignment="1">
      <alignment horizontal="center" vertical="center"/>
    </xf>
    <xf numFmtId="0" fontId="1" fillId="0" borderId="5"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top" wrapText="1"/>
    </xf>
    <xf numFmtId="0" fontId="6" fillId="2" borderId="1" xfId="0" applyFont="1" applyFill="1" applyBorder="1" applyAlignment="1">
      <alignment horizontal="center" vertical="center"/>
    </xf>
    <xf numFmtId="0" fontId="1" fillId="2" borderId="5"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1"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3" xfId="0" applyFont="1" applyFill="1" applyBorder="1" applyAlignment="1">
      <alignment horizontal="center" vertical="center"/>
    </xf>
    <xf numFmtId="16" fontId="1" fillId="0" borderId="5" xfId="0" applyNumberFormat="1" applyFont="1" applyFill="1" applyBorder="1" applyAlignment="1">
      <alignment horizontal="center" vertical="top" wrapText="1"/>
    </xf>
    <xf numFmtId="16" fontId="1" fillId="0" borderId="4" xfId="0" applyNumberFormat="1" applyFont="1" applyFill="1" applyBorder="1" applyAlignment="1">
      <alignment horizontal="center" vertical="top" wrapText="1"/>
    </xf>
    <xf numFmtId="16" fontId="1" fillId="0" borderId="3" xfId="0" applyNumberFormat="1" applyFont="1" applyFill="1" applyBorder="1" applyAlignment="1">
      <alignment horizontal="center" vertical="top" wrapText="1"/>
    </xf>
    <xf numFmtId="0" fontId="1" fillId="0" borderId="1" xfId="0" applyFont="1" applyFill="1" applyBorder="1" applyAlignment="1">
      <alignment vertical="top" wrapText="1"/>
    </xf>
    <xf numFmtId="0" fontId="12" fillId="0" borderId="6"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 fillId="0" borderId="5"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0" fontId="1" fillId="2" borderId="1" xfId="0" applyFont="1" applyFill="1" applyBorder="1" applyAlignment="1">
      <alignment horizontal="center" vertical="top" wrapText="1"/>
    </xf>
    <xf numFmtId="0" fontId="1" fillId="0" borderId="1" xfId="0" applyFont="1" applyFill="1" applyBorder="1" applyAlignment="1">
      <alignment horizontal="center" vertical="top" wrapText="1"/>
    </xf>
    <xf numFmtId="0" fontId="1" fillId="0" borderId="5"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3" xfId="0" applyFont="1" applyFill="1" applyBorder="1" applyAlignment="1">
      <alignment horizontal="center" vertical="top" wrapText="1"/>
    </xf>
    <xf numFmtId="4" fontId="1" fillId="0" borderId="1" xfId="0" applyNumberFormat="1" applyFont="1" applyFill="1" applyBorder="1" applyAlignment="1">
      <alignment horizontal="center" vertical="top" wrapText="1"/>
    </xf>
    <xf numFmtId="16" fontId="11" fillId="0" borderId="5" xfId="0" applyNumberFormat="1" applyFont="1" applyFill="1" applyBorder="1" applyAlignment="1">
      <alignment horizontal="center" vertical="top" wrapText="1"/>
    </xf>
    <xf numFmtId="16" fontId="11" fillId="0" borderId="4" xfId="0" applyNumberFormat="1" applyFont="1" applyFill="1" applyBorder="1" applyAlignment="1">
      <alignment horizontal="center" vertical="top" wrapText="1"/>
    </xf>
    <xf numFmtId="16" fontId="11" fillId="0" borderId="3" xfId="0" applyNumberFormat="1" applyFont="1" applyFill="1" applyBorder="1" applyAlignment="1">
      <alignment horizontal="center" vertical="top" wrapText="1"/>
    </xf>
    <xf numFmtId="4" fontId="1" fillId="0" borderId="5" xfId="0" applyNumberFormat="1" applyFont="1" applyFill="1" applyBorder="1" applyAlignment="1">
      <alignment horizontal="center" vertical="top" wrapText="1"/>
    </xf>
    <xf numFmtId="4" fontId="1" fillId="0" borderId="4" xfId="0" applyNumberFormat="1" applyFont="1" applyFill="1" applyBorder="1" applyAlignment="1">
      <alignment horizontal="center" vertical="top" wrapText="1"/>
    </xf>
    <xf numFmtId="4" fontId="1" fillId="0" borderId="3" xfId="0" applyNumberFormat="1" applyFont="1" applyFill="1" applyBorder="1" applyAlignment="1">
      <alignment horizontal="center" vertical="top" wrapText="1"/>
    </xf>
    <xf numFmtId="49" fontId="11" fillId="0" borderId="5" xfId="0" applyNumberFormat="1" applyFont="1" applyFill="1" applyBorder="1" applyAlignment="1">
      <alignment horizontal="center" vertical="top" wrapText="1"/>
    </xf>
    <xf numFmtId="49" fontId="11" fillId="0" borderId="4" xfId="0" applyNumberFormat="1" applyFont="1" applyFill="1" applyBorder="1" applyAlignment="1">
      <alignment horizontal="center" vertical="top" wrapText="1"/>
    </xf>
    <xf numFmtId="49" fontId="11" fillId="0" borderId="3" xfId="0" applyNumberFormat="1" applyFont="1" applyFill="1" applyBorder="1" applyAlignment="1">
      <alignment horizontal="center" vertical="top" wrapText="1"/>
    </xf>
    <xf numFmtId="0" fontId="4" fillId="0" borderId="9" xfId="0" applyFont="1" applyFill="1" applyBorder="1" applyAlignment="1">
      <alignment horizontal="center" vertical="top" wrapText="1"/>
    </xf>
    <xf numFmtId="0" fontId="4" fillId="0" borderId="10" xfId="0" applyFont="1" applyFill="1" applyBorder="1" applyAlignment="1">
      <alignment horizontal="center" vertical="top" wrapText="1"/>
    </xf>
    <xf numFmtId="0" fontId="4" fillId="0" borderId="8" xfId="0" applyFont="1" applyFill="1" applyBorder="1" applyAlignment="1">
      <alignment horizontal="center" vertical="top" wrapText="1"/>
    </xf>
    <xf numFmtId="0" fontId="4" fillId="0" borderId="13" xfId="0" applyFont="1" applyFill="1" applyBorder="1" applyAlignment="1">
      <alignment horizontal="center" vertical="top" wrapText="1"/>
    </xf>
    <xf numFmtId="0" fontId="4" fillId="0" borderId="11" xfId="0" applyFont="1" applyFill="1" applyBorder="1" applyAlignment="1">
      <alignment horizontal="center" vertical="top" wrapText="1"/>
    </xf>
    <xf numFmtId="0" fontId="4" fillId="0" borderId="12" xfId="0" applyFont="1" applyFill="1" applyBorder="1" applyAlignment="1">
      <alignment horizontal="center" vertical="top" wrapText="1"/>
    </xf>
    <xf numFmtId="0" fontId="11" fillId="0" borderId="1" xfId="0" applyFont="1" applyFill="1" applyBorder="1" applyAlignment="1">
      <alignment horizontal="center" vertical="top" wrapText="1"/>
    </xf>
    <xf numFmtId="0" fontId="18" fillId="0" borderId="5" xfId="0" applyFont="1" applyFill="1" applyBorder="1" applyAlignment="1">
      <alignment horizontal="left" vertical="top" wrapText="1"/>
    </xf>
    <xf numFmtId="0" fontId="18" fillId="0" borderId="4" xfId="0" applyFont="1" applyFill="1" applyBorder="1" applyAlignment="1">
      <alignment horizontal="left" vertical="top" wrapText="1"/>
    </xf>
    <xf numFmtId="0" fontId="18" fillId="0" borderId="3" xfId="0" applyFont="1" applyFill="1" applyBorder="1" applyAlignment="1">
      <alignment horizontal="left" vertical="top" wrapText="1"/>
    </xf>
    <xf numFmtId="0" fontId="11" fillId="0" borderId="5" xfId="0" applyFont="1" applyFill="1" applyBorder="1" applyAlignment="1">
      <alignment horizontal="center" vertical="top" wrapText="1"/>
    </xf>
    <xf numFmtId="0" fontId="11" fillId="0" borderId="4" xfId="0" applyFont="1" applyFill="1" applyBorder="1" applyAlignment="1">
      <alignment horizontal="center" vertical="top" wrapText="1"/>
    </xf>
    <xf numFmtId="0" fontId="11" fillId="0" borderId="3" xfId="0" applyFont="1" applyFill="1" applyBorder="1" applyAlignment="1">
      <alignment horizontal="center" vertical="top" wrapText="1"/>
    </xf>
    <xf numFmtId="164" fontId="18" fillId="0" borderId="5" xfId="0" applyNumberFormat="1" applyFont="1" applyFill="1" applyBorder="1" applyAlignment="1">
      <alignment horizontal="left" vertical="top" wrapText="1"/>
    </xf>
    <xf numFmtId="164" fontId="18" fillId="0" borderId="4" xfId="0" applyNumberFormat="1" applyFont="1" applyFill="1" applyBorder="1" applyAlignment="1">
      <alignment horizontal="left" vertical="top" wrapText="1"/>
    </xf>
    <xf numFmtId="164" fontId="18" fillId="0" borderId="3" xfId="0" applyNumberFormat="1" applyFont="1" applyFill="1" applyBorder="1" applyAlignment="1">
      <alignment horizontal="left" vertical="top" wrapText="1"/>
    </xf>
    <xf numFmtId="4" fontId="11" fillId="0" borderId="5" xfId="0" applyNumberFormat="1" applyFont="1" applyFill="1" applyBorder="1" applyAlignment="1">
      <alignment horizontal="center" vertical="top" wrapText="1"/>
    </xf>
    <xf numFmtId="4" fontId="11" fillId="0" borderId="4" xfId="0" applyNumberFormat="1" applyFont="1" applyFill="1" applyBorder="1" applyAlignment="1">
      <alignment horizontal="center" vertical="top" wrapText="1"/>
    </xf>
    <xf numFmtId="4" fontId="11" fillId="0" borderId="3" xfId="0" applyNumberFormat="1" applyFont="1" applyFill="1" applyBorder="1" applyAlignment="1">
      <alignment horizontal="center" vertical="top" wrapText="1"/>
    </xf>
    <xf numFmtId="0" fontId="11" fillId="0" borderId="1" xfId="0" applyFont="1" applyFill="1" applyBorder="1" applyAlignment="1">
      <alignment vertical="top" wrapText="1"/>
    </xf>
    <xf numFmtId="0" fontId="26" fillId="0" borderId="6"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1" fillId="0" borderId="0" xfId="0" applyFont="1" applyFill="1" applyAlignment="1">
      <alignment horizontal="right" wrapText="1"/>
    </xf>
    <xf numFmtId="4" fontId="1" fillId="0" borderId="0" xfId="0" applyNumberFormat="1" applyFont="1" applyFill="1" applyAlignment="1">
      <alignment horizontal="right"/>
    </xf>
    <xf numFmtId="0" fontId="26" fillId="0" borderId="6" xfId="0" applyFont="1" applyFill="1" applyBorder="1" applyAlignment="1">
      <alignment horizontal="center" vertical="top" wrapText="1"/>
    </xf>
    <xf numFmtId="0" fontId="26" fillId="0" borderId="2" xfId="0" applyFont="1" applyFill="1" applyBorder="1" applyAlignment="1">
      <alignment horizontal="center" vertical="top" wrapText="1"/>
    </xf>
    <xf numFmtId="0" fontId="26" fillId="0" borderId="7" xfId="0" applyFont="1" applyFill="1" applyBorder="1" applyAlignment="1">
      <alignment horizontal="center" vertical="top" wrapText="1"/>
    </xf>
    <xf numFmtId="49" fontId="11" fillId="0" borderId="1" xfId="0" applyNumberFormat="1" applyFont="1" applyFill="1" applyBorder="1" applyAlignment="1">
      <alignment horizontal="center" vertical="top" wrapText="1"/>
    </xf>
    <xf numFmtId="164" fontId="30" fillId="0" borderId="5" xfId="0" applyNumberFormat="1" applyFont="1" applyFill="1" applyBorder="1" applyAlignment="1">
      <alignment horizontal="left" vertical="top" wrapText="1"/>
    </xf>
    <xf numFmtId="164" fontId="30" fillId="0" borderId="4" xfId="0" applyNumberFormat="1" applyFont="1" applyFill="1" applyBorder="1" applyAlignment="1">
      <alignment horizontal="left" vertical="top" wrapText="1"/>
    </xf>
    <xf numFmtId="164" fontId="30" fillId="0" borderId="3" xfId="0" applyNumberFormat="1" applyFont="1" applyFill="1" applyBorder="1" applyAlignment="1">
      <alignment horizontal="left" vertical="top" wrapText="1"/>
    </xf>
    <xf numFmtId="4" fontId="6" fillId="0" borderId="1" xfId="0" applyNumberFormat="1" applyFont="1" applyFill="1" applyBorder="1" applyAlignment="1">
      <alignment horizontal="center" vertical="top" wrapText="1"/>
    </xf>
    <xf numFmtId="1" fontId="1" fillId="0" borderId="6" xfId="0" applyNumberFormat="1" applyFont="1" applyFill="1" applyBorder="1" applyAlignment="1">
      <alignment horizontal="center" vertical="top" wrapText="1"/>
    </xf>
    <xf numFmtId="1" fontId="1" fillId="0" borderId="2" xfId="0" applyNumberFormat="1" applyFont="1" applyFill="1" applyBorder="1" applyAlignment="1">
      <alignment horizontal="center" vertical="top" wrapText="1"/>
    </xf>
    <xf numFmtId="1" fontId="1" fillId="0" borderId="7" xfId="0" applyNumberFormat="1" applyFont="1" applyFill="1" applyBorder="1" applyAlignment="1">
      <alignment horizontal="center" vertical="top" wrapText="1"/>
    </xf>
    <xf numFmtId="1" fontId="1" fillId="0" borderId="5" xfId="0" applyNumberFormat="1" applyFont="1" applyFill="1" applyBorder="1" applyAlignment="1">
      <alignment horizontal="center" vertical="top" wrapText="1"/>
    </xf>
    <xf numFmtId="1" fontId="1" fillId="0" borderId="3" xfId="0" applyNumberFormat="1" applyFont="1" applyFill="1" applyBorder="1" applyAlignment="1">
      <alignment horizontal="center" vertical="top" wrapText="1"/>
    </xf>
    <xf numFmtId="16" fontId="1" fillId="2" borderId="5" xfId="0" applyNumberFormat="1" applyFont="1" applyFill="1" applyBorder="1" applyAlignment="1">
      <alignment horizontal="center" vertical="top" wrapText="1"/>
    </xf>
    <xf numFmtId="16" fontId="1" fillId="2" borderId="4" xfId="0" applyNumberFormat="1" applyFont="1" applyFill="1" applyBorder="1" applyAlignment="1">
      <alignment horizontal="center" vertical="top" wrapText="1"/>
    </xf>
    <xf numFmtId="16" fontId="1" fillId="2" borderId="3" xfId="0" applyNumberFormat="1" applyFont="1" applyFill="1" applyBorder="1" applyAlignment="1">
      <alignment horizontal="center" vertical="top" wrapText="1"/>
    </xf>
    <xf numFmtId="0" fontId="11" fillId="0" borderId="5" xfId="0" applyFont="1" applyFill="1" applyBorder="1" applyAlignment="1">
      <alignment horizontal="left" vertical="top" wrapText="1"/>
    </xf>
    <xf numFmtId="0" fontId="11" fillId="0" borderId="4" xfId="0" applyFont="1" applyFill="1" applyBorder="1" applyAlignment="1">
      <alignment horizontal="left" vertical="top" wrapText="1"/>
    </xf>
    <xf numFmtId="0" fontId="11" fillId="0" borderId="3" xfId="0" applyFont="1" applyFill="1" applyBorder="1" applyAlignment="1">
      <alignment horizontal="left" vertical="top" wrapText="1"/>
    </xf>
    <xf numFmtId="16" fontId="1" fillId="0" borderId="1" xfId="0" applyNumberFormat="1" applyFont="1" applyFill="1" applyBorder="1" applyAlignment="1">
      <alignment horizontal="center" vertical="top" wrapText="1"/>
    </xf>
    <xf numFmtId="0" fontId="7" fillId="0" borderId="4" xfId="0" applyFont="1" applyFill="1" applyBorder="1" applyAlignment="1">
      <alignment vertical="top" wrapText="1"/>
    </xf>
    <xf numFmtId="0" fontId="7" fillId="0" borderId="3" xfId="0" applyFont="1" applyFill="1" applyBorder="1" applyAlignment="1">
      <alignment vertical="top" wrapText="1"/>
    </xf>
    <xf numFmtId="4" fontId="11" fillId="0" borderId="1" xfId="0" applyNumberFormat="1" applyFont="1" applyFill="1" applyBorder="1" applyAlignment="1">
      <alignment horizontal="center" vertical="top" wrapText="1"/>
    </xf>
    <xf numFmtId="0" fontId="4" fillId="0" borderId="1" xfId="0" applyFont="1" applyFill="1" applyBorder="1" applyAlignment="1">
      <alignment horizontal="right" vertical="top" wrapText="1"/>
    </xf>
    <xf numFmtId="0" fontId="11" fillId="2" borderId="1" xfId="0" applyFont="1" applyFill="1" applyBorder="1" applyAlignment="1">
      <alignment horizontal="center" vertical="top" wrapText="1"/>
    </xf>
    <xf numFmtId="4" fontId="1" fillId="2" borderId="5" xfId="0" applyNumberFormat="1" applyFont="1" applyFill="1" applyBorder="1" applyAlignment="1">
      <alignment horizontal="center" vertical="top" wrapText="1"/>
    </xf>
    <xf numFmtId="4" fontId="1" fillId="2" borderId="4" xfId="0" applyNumberFormat="1" applyFont="1" applyFill="1" applyBorder="1" applyAlignment="1">
      <alignment horizontal="center" vertical="top" wrapText="1"/>
    </xf>
    <xf numFmtId="4" fontId="1" fillId="2" borderId="3" xfId="0" applyNumberFormat="1" applyFont="1" applyFill="1" applyBorder="1" applyAlignment="1">
      <alignment horizontal="center" vertical="top" wrapText="1"/>
    </xf>
    <xf numFmtId="0" fontId="1" fillId="2" borderId="5"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2" borderId="3" xfId="0" applyFont="1" applyFill="1" applyBorder="1" applyAlignment="1">
      <alignment horizontal="center" vertical="top" wrapText="1"/>
    </xf>
    <xf numFmtId="4" fontId="1" fillId="2" borderId="1" xfId="0" applyNumberFormat="1" applyFont="1" applyFill="1" applyBorder="1" applyAlignment="1">
      <alignment horizontal="center" vertical="top" wrapText="1"/>
    </xf>
    <xf numFmtId="0" fontId="30" fillId="0" borderId="5" xfId="0" applyFont="1" applyFill="1" applyBorder="1" applyAlignment="1">
      <alignment horizontal="left" vertical="top" wrapText="1"/>
    </xf>
    <xf numFmtId="0" fontId="30" fillId="0" borderId="4" xfId="0" applyFont="1" applyFill="1" applyBorder="1" applyAlignment="1">
      <alignment horizontal="left" vertical="top" wrapText="1"/>
    </xf>
    <xf numFmtId="0" fontId="30" fillId="0" borderId="3" xfId="0" applyFont="1" applyFill="1" applyBorder="1" applyAlignment="1">
      <alignment horizontal="left" vertical="top" wrapText="1"/>
    </xf>
    <xf numFmtId="0" fontId="29" fillId="0" borderId="5" xfId="0" applyFont="1" applyFill="1" applyBorder="1" applyAlignment="1">
      <alignment horizontal="left" vertical="top" wrapText="1"/>
    </xf>
    <xf numFmtId="0" fontId="29" fillId="0" borderId="4" xfId="0" applyFont="1" applyFill="1" applyBorder="1" applyAlignment="1">
      <alignment horizontal="left" vertical="top" wrapText="1"/>
    </xf>
    <xf numFmtId="0" fontId="29" fillId="0" borderId="3" xfId="0" applyFont="1" applyFill="1" applyBorder="1" applyAlignment="1">
      <alignment horizontal="left" vertical="top" wrapText="1"/>
    </xf>
    <xf numFmtId="0" fontId="1" fillId="0" borderId="0" xfId="0" applyFont="1" applyAlignment="1">
      <alignment wrapText="1"/>
    </xf>
    <xf numFmtId="0" fontId="1" fillId="0" borderId="0" xfId="0" applyFont="1" applyAlignment="1">
      <alignment horizontal="left" vertical="center" wrapText="1"/>
    </xf>
    <xf numFmtId="2" fontId="4" fillId="0" borderId="0" xfId="0" applyNumberFormat="1" applyFont="1" applyAlignment="1">
      <alignment horizontal="left" wrapText="1"/>
    </xf>
    <xf numFmtId="0" fontId="1" fillId="0" borderId="0" xfId="0" applyFont="1" applyAlignment="1">
      <alignment horizontal="left" wrapText="1"/>
    </xf>
    <xf numFmtId="0" fontId="1" fillId="0" borderId="0" xfId="0" applyFont="1" applyAlignment="1">
      <alignment vertical="center" wrapText="1"/>
    </xf>
    <xf numFmtId="2" fontId="1" fillId="0" borderId="0" xfId="0" applyNumberFormat="1" applyFont="1" applyAlignment="1">
      <alignment horizontal="left" wrapText="1"/>
    </xf>
    <xf numFmtId="2" fontId="1" fillId="2" borderId="0" xfId="0" applyNumberFormat="1" applyFont="1" applyFill="1" applyAlignment="1">
      <alignment horizontal="left" wrapText="1"/>
    </xf>
    <xf numFmtId="0" fontId="6" fillId="0" borderId="0" xfId="0" applyFont="1" applyFill="1" applyAlignment="1">
      <alignment horizontal="right"/>
    </xf>
    <xf numFmtId="4" fontId="19" fillId="0" borderId="0" xfId="0" applyNumberFormat="1" applyFont="1" applyFill="1" applyAlignment="1">
      <alignment horizontal="right"/>
    </xf>
    <xf numFmtId="2" fontId="5" fillId="0" borderId="0" xfId="0" applyNumberFormat="1" applyFont="1" applyFill="1" applyAlignment="1">
      <alignment horizontal="left" wrapText="1"/>
    </xf>
    <xf numFmtId="0" fontId="19" fillId="0" borderId="0" xfId="0" applyFont="1" applyFill="1" applyAlignment="1">
      <alignment horizontal="right" wrapText="1"/>
    </xf>
    <xf numFmtId="0" fontId="20" fillId="0" borderId="0" xfId="0" applyFont="1" applyFill="1" applyBorder="1" applyAlignment="1">
      <alignment horizontal="center" vertical="center" wrapText="1"/>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6"/>
  <sheetViews>
    <sheetView tabSelected="1" workbookViewId="0">
      <selection activeCell="L10" sqref="L10"/>
    </sheetView>
  </sheetViews>
  <sheetFormatPr defaultRowHeight="15.75" x14ac:dyDescent="0.25"/>
  <cols>
    <col min="1" max="1" width="45.85546875" style="1" customWidth="1"/>
    <col min="2" max="2" width="29.28515625" style="1" customWidth="1"/>
    <col min="3" max="3" width="20.42578125" style="1" customWidth="1"/>
    <col min="4" max="4" width="15" style="1" customWidth="1"/>
    <col min="5" max="6" width="15.42578125" style="1" customWidth="1"/>
    <col min="7" max="8" width="14.28515625" style="1" customWidth="1"/>
    <col min="9" max="9" width="15.28515625" style="1" customWidth="1"/>
    <col min="254" max="254" width="43" customWidth="1"/>
    <col min="255" max="255" width="15.140625" customWidth="1"/>
    <col min="256" max="256" width="20.42578125" customWidth="1"/>
    <col min="257" max="264" width="18.140625" customWidth="1"/>
    <col min="510" max="510" width="43" customWidth="1"/>
    <col min="511" max="511" width="15.140625" customWidth="1"/>
    <col min="512" max="512" width="20.42578125" customWidth="1"/>
    <col min="513" max="520" width="18.140625" customWidth="1"/>
    <col min="766" max="766" width="43" customWidth="1"/>
    <col min="767" max="767" width="15.140625" customWidth="1"/>
    <col min="768" max="768" width="20.42578125" customWidth="1"/>
    <col min="769" max="776" width="18.140625" customWidth="1"/>
    <col min="1022" max="1022" width="43" customWidth="1"/>
    <col min="1023" max="1023" width="15.140625" customWidth="1"/>
    <col min="1024" max="1024" width="20.42578125" customWidth="1"/>
    <col min="1025" max="1032" width="18.140625" customWidth="1"/>
    <col min="1278" max="1278" width="43" customWidth="1"/>
    <col min="1279" max="1279" width="15.140625" customWidth="1"/>
    <col min="1280" max="1280" width="20.42578125" customWidth="1"/>
    <col min="1281" max="1288" width="18.140625" customWidth="1"/>
    <col min="1534" max="1534" width="43" customWidth="1"/>
    <col min="1535" max="1535" width="15.140625" customWidth="1"/>
    <col min="1536" max="1536" width="20.42578125" customWidth="1"/>
    <col min="1537" max="1544" width="18.140625" customWidth="1"/>
    <col min="1790" max="1790" width="43" customWidth="1"/>
    <col min="1791" max="1791" width="15.140625" customWidth="1"/>
    <col min="1792" max="1792" width="20.42578125" customWidth="1"/>
    <col min="1793" max="1800" width="18.140625" customWidth="1"/>
    <col min="2046" max="2046" width="43" customWidth="1"/>
    <col min="2047" max="2047" width="15.140625" customWidth="1"/>
    <col min="2048" max="2048" width="20.42578125" customWidth="1"/>
    <col min="2049" max="2056" width="18.140625" customWidth="1"/>
    <col min="2302" max="2302" width="43" customWidth="1"/>
    <col min="2303" max="2303" width="15.140625" customWidth="1"/>
    <col min="2304" max="2304" width="20.42578125" customWidth="1"/>
    <col min="2305" max="2312" width="18.140625" customWidth="1"/>
    <col min="2558" max="2558" width="43" customWidth="1"/>
    <col min="2559" max="2559" width="15.140625" customWidth="1"/>
    <col min="2560" max="2560" width="20.42578125" customWidth="1"/>
    <col min="2561" max="2568" width="18.140625" customWidth="1"/>
    <col min="2814" max="2814" width="43" customWidth="1"/>
    <col min="2815" max="2815" width="15.140625" customWidth="1"/>
    <col min="2816" max="2816" width="20.42578125" customWidth="1"/>
    <col min="2817" max="2824" width="18.140625" customWidth="1"/>
    <col min="3070" max="3070" width="43" customWidth="1"/>
    <col min="3071" max="3071" width="15.140625" customWidth="1"/>
    <col min="3072" max="3072" width="20.42578125" customWidth="1"/>
    <col min="3073" max="3080" width="18.140625" customWidth="1"/>
    <col min="3326" max="3326" width="43" customWidth="1"/>
    <col min="3327" max="3327" width="15.140625" customWidth="1"/>
    <col min="3328" max="3328" width="20.42578125" customWidth="1"/>
    <col min="3329" max="3336" width="18.140625" customWidth="1"/>
    <col min="3582" max="3582" width="43" customWidth="1"/>
    <col min="3583" max="3583" width="15.140625" customWidth="1"/>
    <col min="3584" max="3584" width="20.42578125" customWidth="1"/>
    <col min="3585" max="3592" width="18.140625" customWidth="1"/>
    <col min="3838" max="3838" width="43" customWidth="1"/>
    <col min="3839" max="3839" width="15.140625" customWidth="1"/>
    <col min="3840" max="3840" width="20.42578125" customWidth="1"/>
    <col min="3841" max="3848" width="18.140625" customWidth="1"/>
    <col min="4094" max="4094" width="43" customWidth="1"/>
    <col min="4095" max="4095" width="15.140625" customWidth="1"/>
    <col min="4096" max="4096" width="20.42578125" customWidth="1"/>
    <col min="4097" max="4104" width="18.140625" customWidth="1"/>
    <col min="4350" max="4350" width="43" customWidth="1"/>
    <col min="4351" max="4351" width="15.140625" customWidth="1"/>
    <col min="4352" max="4352" width="20.42578125" customWidth="1"/>
    <col min="4353" max="4360" width="18.140625" customWidth="1"/>
    <col min="4606" max="4606" width="43" customWidth="1"/>
    <col min="4607" max="4607" width="15.140625" customWidth="1"/>
    <col min="4608" max="4608" width="20.42578125" customWidth="1"/>
    <col min="4609" max="4616" width="18.140625" customWidth="1"/>
    <col min="4862" max="4862" width="43" customWidth="1"/>
    <col min="4863" max="4863" width="15.140625" customWidth="1"/>
    <col min="4864" max="4864" width="20.42578125" customWidth="1"/>
    <col min="4865" max="4872" width="18.140625" customWidth="1"/>
    <col min="5118" max="5118" width="43" customWidth="1"/>
    <col min="5119" max="5119" width="15.140625" customWidth="1"/>
    <col min="5120" max="5120" width="20.42578125" customWidth="1"/>
    <col min="5121" max="5128" width="18.140625" customWidth="1"/>
    <col min="5374" max="5374" width="43" customWidth="1"/>
    <col min="5375" max="5375" width="15.140625" customWidth="1"/>
    <col min="5376" max="5376" width="20.42578125" customWidth="1"/>
    <col min="5377" max="5384" width="18.140625" customWidth="1"/>
    <col min="5630" max="5630" width="43" customWidth="1"/>
    <col min="5631" max="5631" width="15.140625" customWidth="1"/>
    <col min="5632" max="5632" width="20.42578125" customWidth="1"/>
    <col min="5633" max="5640" width="18.140625" customWidth="1"/>
    <col min="5886" max="5886" width="43" customWidth="1"/>
    <col min="5887" max="5887" width="15.140625" customWidth="1"/>
    <col min="5888" max="5888" width="20.42578125" customWidth="1"/>
    <col min="5889" max="5896" width="18.140625" customWidth="1"/>
    <col min="6142" max="6142" width="43" customWidth="1"/>
    <col min="6143" max="6143" width="15.140625" customWidth="1"/>
    <col min="6144" max="6144" width="20.42578125" customWidth="1"/>
    <col min="6145" max="6152" width="18.140625" customWidth="1"/>
    <col min="6398" max="6398" width="43" customWidth="1"/>
    <col min="6399" max="6399" width="15.140625" customWidth="1"/>
    <col min="6400" max="6400" width="20.42578125" customWidth="1"/>
    <col min="6401" max="6408" width="18.140625" customWidth="1"/>
    <col min="6654" max="6654" width="43" customWidth="1"/>
    <col min="6655" max="6655" width="15.140625" customWidth="1"/>
    <col min="6656" max="6656" width="20.42578125" customWidth="1"/>
    <col min="6657" max="6664" width="18.140625" customWidth="1"/>
    <col min="6910" max="6910" width="43" customWidth="1"/>
    <col min="6911" max="6911" width="15.140625" customWidth="1"/>
    <col min="6912" max="6912" width="20.42578125" customWidth="1"/>
    <col min="6913" max="6920" width="18.140625" customWidth="1"/>
    <col min="7166" max="7166" width="43" customWidth="1"/>
    <col min="7167" max="7167" width="15.140625" customWidth="1"/>
    <col min="7168" max="7168" width="20.42578125" customWidth="1"/>
    <col min="7169" max="7176" width="18.140625" customWidth="1"/>
    <col min="7422" max="7422" width="43" customWidth="1"/>
    <col min="7423" max="7423" width="15.140625" customWidth="1"/>
    <col min="7424" max="7424" width="20.42578125" customWidth="1"/>
    <col min="7425" max="7432" width="18.140625" customWidth="1"/>
    <col min="7678" max="7678" width="43" customWidth="1"/>
    <col min="7679" max="7679" width="15.140625" customWidth="1"/>
    <col min="7680" max="7680" width="20.42578125" customWidth="1"/>
    <col min="7681" max="7688" width="18.140625" customWidth="1"/>
    <col min="7934" max="7934" width="43" customWidth="1"/>
    <col min="7935" max="7935" width="15.140625" customWidth="1"/>
    <col min="7936" max="7936" width="20.42578125" customWidth="1"/>
    <col min="7937" max="7944" width="18.140625" customWidth="1"/>
    <col min="8190" max="8190" width="43" customWidth="1"/>
    <col min="8191" max="8191" width="15.140625" customWidth="1"/>
    <col min="8192" max="8192" width="20.42578125" customWidth="1"/>
    <col min="8193" max="8200" width="18.140625" customWidth="1"/>
    <col min="8446" max="8446" width="43" customWidth="1"/>
    <col min="8447" max="8447" width="15.140625" customWidth="1"/>
    <col min="8448" max="8448" width="20.42578125" customWidth="1"/>
    <col min="8449" max="8456" width="18.140625" customWidth="1"/>
    <col min="8702" max="8702" width="43" customWidth="1"/>
    <col min="8703" max="8703" width="15.140625" customWidth="1"/>
    <col min="8704" max="8704" width="20.42578125" customWidth="1"/>
    <col min="8705" max="8712" width="18.140625" customWidth="1"/>
    <col min="8958" max="8958" width="43" customWidth="1"/>
    <col min="8959" max="8959" width="15.140625" customWidth="1"/>
    <col min="8960" max="8960" width="20.42578125" customWidth="1"/>
    <col min="8961" max="8968" width="18.140625" customWidth="1"/>
    <col min="9214" max="9214" width="43" customWidth="1"/>
    <col min="9215" max="9215" width="15.140625" customWidth="1"/>
    <col min="9216" max="9216" width="20.42578125" customWidth="1"/>
    <col min="9217" max="9224" width="18.140625" customWidth="1"/>
    <col min="9470" max="9470" width="43" customWidth="1"/>
    <col min="9471" max="9471" width="15.140625" customWidth="1"/>
    <col min="9472" max="9472" width="20.42578125" customWidth="1"/>
    <col min="9473" max="9480" width="18.140625" customWidth="1"/>
    <col min="9726" max="9726" width="43" customWidth="1"/>
    <col min="9727" max="9727" width="15.140625" customWidth="1"/>
    <col min="9728" max="9728" width="20.42578125" customWidth="1"/>
    <col min="9729" max="9736" width="18.140625" customWidth="1"/>
    <col min="9982" max="9982" width="43" customWidth="1"/>
    <col min="9983" max="9983" width="15.140625" customWidth="1"/>
    <col min="9984" max="9984" width="20.42578125" customWidth="1"/>
    <col min="9985" max="9992" width="18.140625" customWidth="1"/>
    <col min="10238" max="10238" width="43" customWidth="1"/>
    <col min="10239" max="10239" width="15.140625" customWidth="1"/>
    <col min="10240" max="10240" width="20.42578125" customWidth="1"/>
    <col min="10241" max="10248" width="18.140625" customWidth="1"/>
    <col min="10494" max="10494" width="43" customWidth="1"/>
    <col min="10495" max="10495" width="15.140625" customWidth="1"/>
    <col min="10496" max="10496" width="20.42578125" customWidth="1"/>
    <col min="10497" max="10504" width="18.140625" customWidth="1"/>
    <col min="10750" max="10750" width="43" customWidth="1"/>
    <col min="10751" max="10751" width="15.140625" customWidth="1"/>
    <col min="10752" max="10752" width="20.42578125" customWidth="1"/>
    <col min="10753" max="10760" width="18.140625" customWidth="1"/>
    <col min="11006" max="11006" width="43" customWidth="1"/>
    <col min="11007" max="11007" width="15.140625" customWidth="1"/>
    <col min="11008" max="11008" width="20.42578125" customWidth="1"/>
    <col min="11009" max="11016" width="18.140625" customWidth="1"/>
    <col min="11262" max="11262" width="43" customWidth="1"/>
    <col min="11263" max="11263" width="15.140625" customWidth="1"/>
    <col min="11264" max="11264" width="20.42578125" customWidth="1"/>
    <col min="11265" max="11272" width="18.140625" customWidth="1"/>
    <col min="11518" max="11518" width="43" customWidth="1"/>
    <col min="11519" max="11519" width="15.140625" customWidth="1"/>
    <col min="11520" max="11520" width="20.42578125" customWidth="1"/>
    <col min="11521" max="11528" width="18.140625" customWidth="1"/>
    <col min="11774" max="11774" width="43" customWidth="1"/>
    <col min="11775" max="11775" width="15.140625" customWidth="1"/>
    <col min="11776" max="11776" width="20.42578125" customWidth="1"/>
    <col min="11777" max="11784" width="18.140625" customWidth="1"/>
    <col min="12030" max="12030" width="43" customWidth="1"/>
    <col min="12031" max="12031" width="15.140625" customWidth="1"/>
    <col min="12032" max="12032" width="20.42578125" customWidth="1"/>
    <col min="12033" max="12040" width="18.140625" customWidth="1"/>
    <col min="12286" max="12286" width="43" customWidth="1"/>
    <col min="12287" max="12287" width="15.140625" customWidth="1"/>
    <col min="12288" max="12288" width="20.42578125" customWidth="1"/>
    <col min="12289" max="12296" width="18.140625" customWidth="1"/>
    <col min="12542" max="12542" width="43" customWidth="1"/>
    <col min="12543" max="12543" width="15.140625" customWidth="1"/>
    <col min="12544" max="12544" width="20.42578125" customWidth="1"/>
    <col min="12545" max="12552" width="18.140625" customWidth="1"/>
    <col min="12798" max="12798" width="43" customWidth="1"/>
    <col min="12799" max="12799" width="15.140625" customWidth="1"/>
    <col min="12800" max="12800" width="20.42578125" customWidth="1"/>
    <col min="12801" max="12808" width="18.140625" customWidth="1"/>
    <col min="13054" max="13054" width="43" customWidth="1"/>
    <col min="13055" max="13055" width="15.140625" customWidth="1"/>
    <col min="13056" max="13056" width="20.42578125" customWidth="1"/>
    <col min="13057" max="13064" width="18.140625" customWidth="1"/>
    <col min="13310" max="13310" width="43" customWidth="1"/>
    <col min="13311" max="13311" width="15.140625" customWidth="1"/>
    <col min="13312" max="13312" width="20.42578125" customWidth="1"/>
    <col min="13313" max="13320" width="18.140625" customWidth="1"/>
    <col min="13566" max="13566" width="43" customWidth="1"/>
    <col min="13567" max="13567" width="15.140625" customWidth="1"/>
    <col min="13568" max="13568" width="20.42578125" customWidth="1"/>
    <col min="13569" max="13576" width="18.140625" customWidth="1"/>
    <col min="13822" max="13822" width="43" customWidth="1"/>
    <col min="13823" max="13823" width="15.140625" customWidth="1"/>
    <col min="13824" max="13824" width="20.42578125" customWidth="1"/>
    <col min="13825" max="13832" width="18.140625" customWidth="1"/>
    <col min="14078" max="14078" width="43" customWidth="1"/>
    <col min="14079" max="14079" width="15.140625" customWidth="1"/>
    <col min="14080" max="14080" width="20.42578125" customWidth="1"/>
    <col min="14081" max="14088" width="18.140625" customWidth="1"/>
    <col min="14334" max="14334" width="43" customWidth="1"/>
    <col min="14335" max="14335" width="15.140625" customWidth="1"/>
    <col min="14336" max="14336" width="20.42578125" customWidth="1"/>
    <col min="14337" max="14344" width="18.140625" customWidth="1"/>
    <col min="14590" max="14590" width="43" customWidth="1"/>
    <col min="14591" max="14591" width="15.140625" customWidth="1"/>
    <col min="14592" max="14592" width="20.42578125" customWidth="1"/>
    <col min="14593" max="14600" width="18.140625" customWidth="1"/>
    <col min="14846" max="14846" width="43" customWidth="1"/>
    <col min="14847" max="14847" width="15.140625" customWidth="1"/>
    <col min="14848" max="14848" width="20.42578125" customWidth="1"/>
    <col min="14849" max="14856" width="18.140625" customWidth="1"/>
    <col min="15102" max="15102" width="43" customWidth="1"/>
    <col min="15103" max="15103" width="15.140625" customWidth="1"/>
    <col min="15104" max="15104" width="20.42578125" customWidth="1"/>
    <col min="15105" max="15112" width="18.140625" customWidth="1"/>
    <col min="15358" max="15358" width="43" customWidth="1"/>
    <col min="15359" max="15359" width="15.140625" customWidth="1"/>
    <col min="15360" max="15360" width="20.42578125" customWidth="1"/>
    <col min="15361" max="15368" width="18.140625" customWidth="1"/>
    <col min="15614" max="15614" width="43" customWidth="1"/>
    <col min="15615" max="15615" width="15.140625" customWidth="1"/>
    <col min="15616" max="15616" width="20.42578125" customWidth="1"/>
    <col min="15617" max="15624" width="18.140625" customWidth="1"/>
    <col min="15870" max="15870" width="43" customWidth="1"/>
    <col min="15871" max="15871" width="15.140625" customWidth="1"/>
    <col min="15872" max="15872" width="20.42578125" customWidth="1"/>
    <col min="15873" max="15880" width="18.140625" customWidth="1"/>
    <col min="16126" max="16126" width="43" customWidth="1"/>
    <col min="16127" max="16127" width="15.140625" customWidth="1"/>
    <col min="16128" max="16128" width="20.42578125" customWidth="1"/>
    <col min="16129" max="16136" width="18.140625" customWidth="1"/>
  </cols>
  <sheetData>
    <row r="2" spans="1:9" s="11" customFormat="1" ht="15" customHeight="1" x14ac:dyDescent="0.25">
      <c r="D2" s="12"/>
      <c r="E2" s="160" t="s">
        <v>194</v>
      </c>
      <c r="F2" s="160"/>
      <c r="G2" s="160"/>
      <c r="H2" s="160"/>
      <c r="I2" s="160"/>
    </row>
    <row r="3" spans="1:9" s="11" customFormat="1" ht="15" x14ac:dyDescent="0.25">
      <c r="D3" s="12"/>
      <c r="E3" s="161" t="s">
        <v>195</v>
      </c>
      <c r="F3" s="161"/>
      <c r="G3" s="161"/>
      <c r="H3" s="161"/>
      <c r="I3" s="161"/>
    </row>
    <row r="4" spans="1:9" s="11" customFormat="1" ht="14.1" customHeight="1" x14ac:dyDescent="0.25">
      <c r="D4" s="12"/>
      <c r="E4" s="161" t="s">
        <v>29</v>
      </c>
      <c r="F4" s="161"/>
      <c r="G4" s="161"/>
      <c r="H4" s="161"/>
      <c r="I4" s="161"/>
    </row>
    <row r="5" spans="1:9" s="11" customFormat="1" ht="15" customHeight="1" x14ac:dyDescent="0.25">
      <c r="D5" s="12"/>
      <c r="E5" s="160" t="s">
        <v>256</v>
      </c>
      <c r="F5" s="160"/>
      <c r="G5" s="160"/>
      <c r="H5" s="160"/>
      <c r="I5" s="160"/>
    </row>
    <row r="6" spans="1:9" x14ac:dyDescent="0.25">
      <c r="A6" s="162" t="s">
        <v>144</v>
      </c>
      <c r="B6" s="162"/>
      <c r="C6" s="162"/>
      <c r="D6" s="163"/>
      <c r="E6" s="163"/>
      <c r="F6" s="163"/>
      <c r="G6" s="163"/>
      <c r="H6" s="163"/>
      <c r="I6" s="163"/>
    </row>
    <row r="7" spans="1:9" x14ac:dyDescent="0.25">
      <c r="A7" s="162" t="s">
        <v>145</v>
      </c>
      <c r="B7" s="162"/>
      <c r="C7" s="162"/>
      <c r="D7" s="162"/>
      <c r="E7" s="162"/>
      <c r="F7" s="162"/>
      <c r="G7" s="162"/>
      <c r="H7" s="162"/>
      <c r="I7" s="162"/>
    </row>
    <row r="8" spans="1:9" s="52" customFormat="1" ht="15" x14ac:dyDescent="0.2">
      <c r="A8" s="51" t="s">
        <v>72</v>
      </c>
      <c r="B8" s="152" t="s">
        <v>73</v>
      </c>
      <c r="C8" s="153"/>
      <c r="D8" s="153"/>
      <c r="E8" s="153"/>
      <c r="F8" s="153"/>
      <c r="G8" s="153"/>
      <c r="H8" s="153"/>
      <c r="I8" s="154"/>
    </row>
    <row r="9" spans="1:9" s="52" customFormat="1" ht="15.75" customHeight="1" x14ac:dyDescent="0.2">
      <c r="A9" s="155" t="s">
        <v>74</v>
      </c>
      <c r="B9" s="156" t="s">
        <v>75</v>
      </c>
      <c r="C9" s="156" t="s">
        <v>3</v>
      </c>
      <c r="D9" s="158" t="s">
        <v>76</v>
      </c>
      <c r="E9" s="158"/>
      <c r="F9" s="158"/>
      <c r="G9" s="158"/>
      <c r="H9" s="158"/>
      <c r="I9" s="158"/>
    </row>
    <row r="10" spans="1:9" s="52" customFormat="1" ht="15" x14ac:dyDescent="0.2">
      <c r="A10" s="155"/>
      <c r="B10" s="157"/>
      <c r="C10" s="157"/>
      <c r="D10" s="53" t="s">
        <v>139</v>
      </c>
      <c r="E10" s="53" t="s">
        <v>140</v>
      </c>
      <c r="F10" s="53" t="s">
        <v>141</v>
      </c>
      <c r="G10" s="53" t="s">
        <v>142</v>
      </c>
      <c r="H10" s="53" t="s">
        <v>143</v>
      </c>
      <c r="I10" s="54" t="s">
        <v>2</v>
      </c>
    </row>
    <row r="11" spans="1:9" s="52" customFormat="1" ht="30" x14ac:dyDescent="0.2">
      <c r="A11" s="158"/>
      <c r="B11" s="158" t="s">
        <v>77</v>
      </c>
      <c r="C11" s="55" t="s">
        <v>78</v>
      </c>
      <c r="D11" s="56">
        <f>'Приложение 4'!G183</f>
        <v>220759.53600000002</v>
      </c>
      <c r="E11" s="56">
        <f>'Приложение 4'!H183</f>
        <v>387049.16</v>
      </c>
      <c r="F11" s="56">
        <f>'Приложение 4'!I183</f>
        <v>561289.06999999995</v>
      </c>
      <c r="G11" s="56">
        <f>'Приложение 4'!J113</f>
        <v>110616.62</v>
      </c>
      <c r="H11" s="56">
        <f>'Приложение 4'!K113</f>
        <v>0</v>
      </c>
      <c r="I11" s="56">
        <f>SUM(D11:H11)</f>
        <v>1279714.3859999999</v>
      </c>
    </row>
    <row r="12" spans="1:9" s="52" customFormat="1" ht="45" x14ac:dyDescent="0.2">
      <c r="A12" s="158"/>
      <c r="B12" s="158"/>
      <c r="C12" s="51" t="s">
        <v>1</v>
      </c>
      <c r="D12" s="56">
        <f>'Приложение 4'!G184</f>
        <v>60558.01</v>
      </c>
      <c r="E12" s="56">
        <f>'Приложение 4'!H184</f>
        <v>0</v>
      </c>
      <c r="F12" s="56">
        <f>'Приложение 4'!I184</f>
        <v>120187.5</v>
      </c>
      <c r="G12" s="56">
        <f>'Приложение 4'!J114</f>
        <v>46503.62</v>
      </c>
      <c r="H12" s="56">
        <f>'Приложение 4'!K114</f>
        <v>0</v>
      </c>
      <c r="I12" s="56">
        <f>SUM(D12:H12)</f>
        <v>227249.13</v>
      </c>
    </row>
    <row r="13" spans="1:9" s="52" customFormat="1" ht="30" x14ac:dyDescent="0.2">
      <c r="A13" s="158"/>
      <c r="B13" s="158"/>
      <c r="C13" s="51" t="s">
        <v>7</v>
      </c>
      <c r="D13" s="56">
        <f>'Приложение 4'!G185</f>
        <v>84701.66</v>
      </c>
      <c r="E13" s="56">
        <f>'Приложение 4'!H185</f>
        <v>71324.81</v>
      </c>
      <c r="F13" s="56">
        <f>'Приложение 4'!I185</f>
        <v>243491.8</v>
      </c>
      <c r="G13" s="56">
        <f>'Приложение 4'!J115</f>
        <v>21830.329999999998</v>
      </c>
      <c r="H13" s="56">
        <f>'Приложение 4'!K115</f>
        <v>0</v>
      </c>
      <c r="I13" s="56">
        <f>SUM(D13:H13)</f>
        <v>421348.60000000003</v>
      </c>
    </row>
    <row r="14" spans="1:9" s="52" customFormat="1" ht="45" x14ac:dyDescent="0.2">
      <c r="A14" s="158"/>
      <c r="B14" s="158"/>
      <c r="C14" s="51" t="s">
        <v>79</v>
      </c>
      <c r="D14" s="56">
        <f>'Приложение 4'!G186</f>
        <v>75499.865999999995</v>
      </c>
      <c r="E14" s="56">
        <f>'Приложение 4'!H186</f>
        <v>315724.34999999998</v>
      </c>
      <c r="F14" s="56">
        <f>'Приложение 4'!I186</f>
        <v>197609.77</v>
      </c>
      <c r="G14" s="56">
        <f>'Приложение 4'!J116</f>
        <v>42282.67</v>
      </c>
      <c r="H14" s="56">
        <f>'Приложение 4'!K116</f>
        <v>0</v>
      </c>
      <c r="I14" s="56">
        <f>SUM(D14:H14)</f>
        <v>631116.65599999996</v>
      </c>
    </row>
    <row r="15" spans="1:9" s="52" customFormat="1" ht="30" x14ac:dyDescent="0.2">
      <c r="A15" s="158"/>
      <c r="B15" s="158"/>
      <c r="C15" s="49" t="s">
        <v>26</v>
      </c>
      <c r="D15" s="56">
        <f>'Приложение 4'!G187</f>
        <v>0</v>
      </c>
      <c r="E15" s="56">
        <f>'Приложение 4'!H187</f>
        <v>0</v>
      </c>
      <c r="F15" s="56">
        <f>'Приложение 4'!I187</f>
        <v>0</v>
      </c>
      <c r="G15" s="56">
        <f>'Приложение 4'!J117</f>
        <v>0</v>
      </c>
      <c r="H15" s="56">
        <f>'Приложение 4'!K117</f>
        <v>0</v>
      </c>
      <c r="I15" s="56">
        <f>SUM(D15:H15)</f>
        <v>0</v>
      </c>
    </row>
    <row r="16" spans="1:9" s="52" customFormat="1" ht="15.75" customHeight="1" x14ac:dyDescent="0.2">
      <c r="A16" s="150" t="s">
        <v>146</v>
      </c>
      <c r="B16" s="150"/>
      <c r="C16" s="150"/>
      <c r="D16" s="150"/>
      <c r="E16" s="150"/>
      <c r="F16" s="150"/>
      <c r="G16" s="150"/>
      <c r="H16" s="150"/>
      <c r="I16" s="150"/>
    </row>
    <row r="17" spans="1:9" s="52" customFormat="1" ht="15.75" customHeight="1" x14ac:dyDescent="0.2">
      <c r="A17" s="164" t="s">
        <v>155</v>
      </c>
      <c r="B17" s="164"/>
      <c r="C17" s="164"/>
      <c r="D17" s="164"/>
      <c r="E17" s="164"/>
      <c r="F17" s="164"/>
      <c r="G17" s="164"/>
      <c r="H17" s="164"/>
      <c r="I17" s="164"/>
    </row>
    <row r="18" spans="1:9" s="52" customFormat="1" ht="15" x14ac:dyDescent="0.2">
      <c r="A18" s="51" t="s">
        <v>72</v>
      </c>
      <c r="B18" s="155" t="s">
        <v>73</v>
      </c>
      <c r="C18" s="155"/>
      <c r="D18" s="155"/>
      <c r="E18" s="155"/>
      <c r="F18" s="155"/>
      <c r="G18" s="155"/>
      <c r="H18" s="155"/>
      <c r="I18" s="155"/>
    </row>
    <row r="19" spans="1:9" s="52" customFormat="1" ht="15.75" customHeight="1" x14ac:dyDescent="0.2">
      <c r="A19" s="155" t="s">
        <v>74</v>
      </c>
      <c r="B19" s="156" t="s">
        <v>75</v>
      </c>
      <c r="C19" s="156" t="s">
        <v>3</v>
      </c>
      <c r="D19" s="158" t="s">
        <v>76</v>
      </c>
      <c r="E19" s="158"/>
      <c r="F19" s="158"/>
      <c r="G19" s="158"/>
      <c r="H19" s="158"/>
      <c r="I19" s="158"/>
    </row>
    <row r="20" spans="1:9" s="52" customFormat="1" ht="15" x14ac:dyDescent="0.2">
      <c r="A20" s="155"/>
      <c r="B20" s="157"/>
      <c r="C20" s="157"/>
      <c r="D20" s="53" t="s">
        <v>139</v>
      </c>
      <c r="E20" s="53" t="s">
        <v>140</v>
      </c>
      <c r="F20" s="53" t="s">
        <v>141</v>
      </c>
      <c r="G20" s="53" t="s">
        <v>142</v>
      </c>
      <c r="H20" s="53" t="s">
        <v>143</v>
      </c>
      <c r="I20" s="54" t="s">
        <v>2</v>
      </c>
    </row>
    <row r="21" spans="1:9" s="52" customFormat="1" ht="30" x14ac:dyDescent="0.2">
      <c r="A21" s="158"/>
      <c r="B21" s="156" t="s">
        <v>77</v>
      </c>
      <c r="C21" s="57" t="s">
        <v>78</v>
      </c>
      <c r="D21" s="56">
        <f>'Приложение 4'!G284</f>
        <v>481469.85000000003</v>
      </c>
      <c r="E21" s="56">
        <f>'Приложение 4'!H284</f>
        <v>492701.3</v>
      </c>
      <c r="F21" s="56">
        <f>'Приложение 4'!I284</f>
        <v>445416.30000000005</v>
      </c>
      <c r="G21" s="56">
        <f>'Приложение 4'!J284</f>
        <v>445416.30000000005</v>
      </c>
      <c r="H21" s="56">
        <f>'Приложение 4'!K284</f>
        <v>0</v>
      </c>
      <c r="I21" s="56">
        <f>SUM(D21:H21)</f>
        <v>1865003.7500000002</v>
      </c>
    </row>
    <row r="22" spans="1:9" s="52" customFormat="1" ht="45" x14ac:dyDescent="0.2">
      <c r="A22" s="158"/>
      <c r="B22" s="159"/>
      <c r="C22" s="51" t="s">
        <v>1</v>
      </c>
      <c r="D22" s="56">
        <f>'Приложение 4'!G285</f>
        <v>0</v>
      </c>
      <c r="E22" s="56">
        <f>'Приложение 4'!H285</f>
        <v>0</v>
      </c>
      <c r="F22" s="56">
        <f>'Приложение 4'!I285</f>
        <v>0</v>
      </c>
      <c r="G22" s="56">
        <f>'Приложение 4'!J285</f>
        <v>0</v>
      </c>
      <c r="H22" s="56">
        <f>'Приложение 4'!K285</f>
        <v>0</v>
      </c>
      <c r="I22" s="56">
        <f>SUM(D22:H22)</f>
        <v>0</v>
      </c>
    </row>
    <row r="23" spans="1:9" s="52" customFormat="1" ht="30" x14ac:dyDescent="0.2">
      <c r="A23" s="158"/>
      <c r="B23" s="159"/>
      <c r="C23" s="51" t="s">
        <v>7</v>
      </c>
      <c r="D23" s="56">
        <f>'Приложение 4'!G286</f>
        <v>0</v>
      </c>
      <c r="E23" s="56">
        <f>'Приложение 4'!H286</f>
        <v>0</v>
      </c>
      <c r="F23" s="56">
        <f>'Приложение 4'!I286</f>
        <v>0</v>
      </c>
      <c r="G23" s="56">
        <f>'Приложение 4'!J286</f>
        <v>0</v>
      </c>
      <c r="H23" s="56">
        <f>'Приложение 4'!K286</f>
        <v>0</v>
      </c>
      <c r="I23" s="56">
        <f>SUM(D23:H23)</f>
        <v>0</v>
      </c>
    </row>
    <row r="24" spans="1:9" s="52" customFormat="1" ht="45" x14ac:dyDescent="0.2">
      <c r="A24" s="158"/>
      <c r="B24" s="159"/>
      <c r="C24" s="51" t="s">
        <v>79</v>
      </c>
      <c r="D24" s="56">
        <f>'Приложение 4'!G287</f>
        <v>481469.85000000003</v>
      </c>
      <c r="E24" s="56">
        <f>'Приложение 4'!H287</f>
        <v>492701.3</v>
      </c>
      <c r="F24" s="56">
        <f>'Приложение 4'!I287</f>
        <v>445416.30000000005</v>
      </c>
      <c r="G24" s="56">
        <f>'Приложение 4'!J287</f>
        <v>445416.30000000005</v>
      </c>
      <c r="H24" s="56">
        <f>'Приложение 4'!K287</f>
        <v>0</v>
      </c>
      <c r="I24" s="56">
        <f>SUM(D24:H24)</f>
        <v>1865003.7500000002</v>
      </c>
    </row>
    <row r="25" spans="1:9" s="52" customFormat="1" ht="30" x14ac:dyDescent="0.2">
      <c r="A25" s="158"/>
      <c r="B25" s="157"/>
      <c r="C25" s="49" t="s">
        <v>26</v>
      </c>
      <c r="D25" s="56">
        <f>'Приложение 4'!G288</f>
        <v>0</v>
      </c>
      <c r="E25" s="56">
        <v>0</v>
      </c>
      <c r="F25" s="56">
        <v>0</v>
      </c>
      <c r="G25" s="56">
        <v>0</v>
      </c>
      <c r="H25" s="56">
        <v>0</v>
      </c>
      <c r="I25" s="56">
        <f>SUM(D25:H25)</f>
        <v>0</v>
      </c>
    </row>
    <row r="26" spans="1:9" s="52" customFormat="1" ht="14.25" x14ac:dyDescent="0.2">
      <c r="A26" s="150" t="s">
        <v>147</v>
      </c>
      <c r="B26" s="150"/>
      <c r="C26" s="150"/>
      <c r="D26" s="151"/>
      <c r="E26" s="151"/>
      <c r="F26" s="151"/>
      <c r="G26" s="151"/>
      <c r="H26" s="151"/>
      <c r="I26" s="151"/>
    </row>
    <row r="27" spans="1:9" s="52" customFormat="1" ht="14.25" x14ac:dyDescent="0.2">
      <c r="A27" s="150" t="s">
        <v>260</v>
      </c>
      <c r="B27" s="150"/>
      <c r="C27" s="150"/>
      <c r="D27" s="150"/>
      <c r="E27" s="150"/>
      <c r="F27" s="150"/>
      <c r="G27" s="150"/>
      <c r="H27" s="150"/>
      <c r="I27" s="150"/>
    </row>
    <row r="28" spans="1:9" s="52" customFormat="1" ht="15" x14ac:dyDescent="0.2">
      <c r="A28" s="51" t="s">
        <v>72</v>
      </c>
      <c r="B28" s="152" t="s">
        <v>73</v>
      </c>
      <c r="C28" s="153"/>
      <c r="D28" s="153"/>
      <c r="E28" s="153"/>
      <c r="F28" s="153"/>
      <c r="G28" s="153"/>
      <c r="H28" s="153"/>
      <c r="I28" s="154"/>
    </row>
    <row r="29" spans="1:9" s="52" customFormat="1" ht="15" x14ac:dyDescent="0.2">
      <c r="A29" s="156" t="s">
        <v>74</v>
      </c>
      <c r="B29" s="156" t="s">
        <v>75</v>
      </c>
      <c r="C29" s="156" t="s">
        <v>3</v>
      </c>
      <c r="D29" s="158" t="s">
        <v>76</v>
      </c>
      <c r="E29" s="158"/>
      <c r="F29" s="158"/>
      <c r="G29" s="158"/>
      <c r="H29" s="158"/>
      <c r="I29" s="158"/>
    </row>
    <row r="30" spans="1:9" s="52" customFormat="1" ht="15" x14ac:dyDescent="0.2">
      <c r="A30" s="159"/>
      <c r="B30" s="157"/>
      <c r="C30" s="157"/>
      <c r="D30" s="53" t="s">
        <v>139</v>
      </c>
      <c r="E30" s="53" t="s">
        <v>140</v>
      </c>
      <c r="F30" s="53" t="s">
        <v>141</v>
      </c>
      <c r="G30" s="53" t="s">
        <v>142</v>
      </c>
      <c r="H30" s="53" t="s">
        <v>143</v>
      </c>
      <c r="I30" s="54" t="s">
        <v>2</v>
      </c>
    </row>
    <row r="31" spans="1:9" s="52" customFormat="1" ht="30" x14ac:dyDescent="0.2">
      <c r="A31" s="159"/>
      <c r="B31" s="156" t="s">
        <v>77</v>
      </c>
      <c r="C31" s="57" t="s">
        <v>78</v>
      </c>
      <c r="D31" s="56">
        <f>'Приложение 4'!G325</f>
        <v>8232.32</v>
      </c>
      <c r="E31" s="56">
        <f>'Приложение 4'!H325</f>
        <v>13426.51</v>
      </c>
      <c r="F31" s="56">
        <f>'Приложение 4'!I325</f>
        <v>5000</v>
      </c>
      <c r="G31" s="56">
        <f>'Приложение 4'!J325</f>
        <v>5000</v>
      </c>
      <c r="H31" s="56">
        <f>'Приложение 4'!K325</f>
        <v>0</v>
      </c>
      <c r="I31" s="56">
        <f>SUM(D31:H31)</f>
        <v>31658.83</v>
      </c>
    </row>
    <row r="32" spans="1:9" s="52" customFormat="1" ht="45" x14ac:dyDescent="0.2">
      <c r="A32" s="159"/>
      <c r="B32" s="159"/>
      <c r="C32" s="51" t="s">
        <v>1</v>
      </c>
      <c r="D32" s="56">
        <f>'Приложение 4'!G326</f>
        <v>0</v>
      </c>
      <c r="E32" s="56">
        <f>'Приложение 4'!H326</f>
        <v>0</v>
      </c>
      <c r="F32" s="56">
        <f>'Приложение 4'!I326</f>
        <v>0</v>
      </c>
      <c r="G32" s="56">
        <f>'Приложение 4'!J326</f>
        <v>0</v>
      </c>
      <c r="H32" s="56">
        <f>'Приложение 4'!K326</f>
        <v>0</v>
      </c>
      <c r="I32" s="56">
        <f>SUM(D32:H32)</f>
        <v>0</v>
      </c>
    </row>
    <row r="33" spans="1:9" s="52" customFormat="1" ht="30" x14ac:dyDescent="0.2">
      <c r="A33" s="159"/>
      <c r="B33" s="159"/>
      <c r="C33" s="51" t="s">
        <v>7</v>
      </c>
      <c r="D33" s="56">
        <f>'Приложение 4'!G327</f>
        <v>1632.35</v>
      </c>
      <c r="E33" s="56">
        <f>'Приложение 4'!H327</f>
        <v>5451.95</v>
      </c>
      <c r="F33" s="56">
        <f>'Приложение 4'!I327</f>
        <v>0</v>
      </c>
      <c r="G33" s="56">
        <f>'Приложение 4'!J327</f>
        <v>0</v>
      </c>
      <c r="H33" s="56">
        <f>'Приложение 4'!K327</f>
        <v>0</v>
      </c>
      <c r="I33" s="56">
        <f>SUM(D33:H33)</f>
        <v>7084.2999999999993</v>
      </c>
    </row>
    <row r="34" spans="1:9" s="52" customFormat="1" ht="45" x14ac:dyDescent="0.2">
      <c r="A34" s="159"/>
      <c r="B34" s="159"/>
      <c r="C34" s="51" t="s">
        <v>79</v>
      </c>
      <c r="D34" s="56">
        <f>'Приложение 4'!G328</f>
        <v>5389.2699999999995</v>
      </c>
      <c r="E34" s="56">
        <f>'Приложение 4'!H328</f>
        <v>7974.5599999999995</v>
      </c>
      <c r="F34" s="56">
        <f>'Приложение 4'!I328</f>
        <v>5000</v>
      </c>
      <c r="G34" s="56">
        <f>'Приложение 4'!J328</f>
        <v>5000</v>
      </c>
      <c r="H34" s="56">
        <f>'Приложение 4'!K328</f>
        <v>0</v>
      </c>
      <c r="I34" s="56">
        <f>SUM(D34:H34)</f>
        <v>23363.829999999998</v>
      </c>
    </row>
    <row r="35" spans="1:9" s="52" customFormat="1" ht="30" x14ac:dyDescent="0.2">
      <c r="A35" s="157"/>
      <c r="B35" s="157"/>
      <c r="C35" s="49" t="s">
        <v>26</v>
      </c>
      <c r="D35" s="56">
        <f>'Приложение 4'!G329</f>
        <v>1210.7</v>
      </c>
      <c r="E35" s="56">
        <f>'Приложение 4'!H329</f>
        <v>0</v>
      </c>
      <c r="F35" s="56">
        <f>'Приложение 4'!I329</f>
        <v>0</v>
      </c>
      <c r="G35" s="56">
        <f>'Приложение 4'!J329</f>
        <v>0</v>
      </c>
      <c r="H35" s="56">
        <f>'Приложение 4'!K329</f>
        <v>0</v>
      </c>
      <c r="I35" s="56">
        <f>SUM(D35:H35)</f>
        <v>1210.7</v>
      </c>
    </row>
    <row r="36" spans="1:9" s="52" customFormat="1" ht="15" x14ac:dyDescent="0.25">
      <c r="A36" s="25"/>
      <c r="B36" s="25"/>
      <c r="C36" s="25"/>
      <c r="D36" s="25"/>
      <c r="E36" s="25"/>
      <c r="F36" s="25"/>
      <c r="G36" s="25"/>
      <c r="H36" s="25"/>
      <c r="I36" s="25"/>
    </row>
  </sheetData>
  <mergeCells count="30">
    <mergeCell ref="E2:I2"/>
    <mergeCell ref="E3:I3"/>
    <mergeCell ref="A6:I6"/>
    <mergeCell ref="A7:I7"/>
    <mergeCell ref="D19:I19"/>
    <mergeCell ref="A16:I16"/>
    <mergeCell ref="A17:I17"/>
    <mergeCell ref="E4:I4"/>
    <mergeCell ref="E5:I5"/>
    <mergeCell ref="A29:A35"/>
    <mergeCell ref="B29:B30"/>
    <mergeCell ref="C29:C30"/>
    <mergeCell ref="D29:I29"/>
    <mergeCell ref="B31:B35"/>
    <mergeCell ref="A26:I26"/>
    <mergeCell ref="A27:I27"/>
    <mergeCell ref="B28:I28"/>
    <mergeCell ref="B8:I8"/>
    <mergeCell ref="A9:A10"/>
    <mergeCell ref="B9:B10"/>
    <mergeCell ref="C9:C10"/>
    <mergeCell ref="D9:I9"/>
    <mergeCell ref="A21:A25"/>
    <mergeCell ref="B21:B25"/>
    <mergeCell ref="A11:A15"/>
    <mergeCell ref="B11:B15"/>
    <mergeCell ref="B18:I18"/>
    <mergeCell ref="A19:A20"/>
    <mergeCell ref="B19:B20"/>
    <mergeCell ref="C19:C20"/>
  </mergeCells>
  <pageMargins left="0.15748031496062992" right="0.15748031496062992" top="0.27" bottom="0.23622047244094491" header="0.15748031496062992" footer="0.15748031496062992"/>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topLeftCell="A10" zoomScale="90" zoomScaleNormal="90" workbookViewId="0">
      <selection activeCell="H15" sqref="H15"/>
    </sheetView>
  </sheetViews>
  <sheetFormatPr defaultColWidth="9.140625" defaultRowHeight="15.75" x14ac:dyDescent="0.25"/>
  <cols>
    <col min="1" max="1" width="9.140625" style="63"/>
    <col min="2" max="2" width="48.85546875" style="29" customWidth="1"/>
    <col min="3" max="3" width="14.28515625" style="29" customWidth="1"/>
    <col min="4" max="4" width="12" style="29" customWidth="1"/>
    <col min="5" max="5" width="14" style="29" customWidth="1"/>
    <col min="6" max="7" width="12.5703125" style="29" customWidth="1"/>
    <col min="8" max="8" width="12" style="29" customWidth="1"/>
    <col min="9" max="10" width="11.85546875" style="29" customWidth="1"/>
    <col min="11" max="11" width="26" style="29" customWidth="1"/>
    <col min="12" max="12" width="1.85546875" style="34" hidden="1" customWidth="1"/>
    <col min="13" max="16384" width="9.140625" style="4"/>
  </cols>
  <sheetData>
    <row r="1" spans="1:14" x14ac:dyDescent="0.25">
      <c r="B1" s="105"/>
      <c r="C1" s="105"/>
      <c r="D1" s="105"/>
      <c r="E1" s="105"/>
      <c r="F1" s="105"/>
      <c r="G1" s="105"/>
      <c r="H1" s="105"/>
      <c r="I1" s="105"/>
      <c r="J1" s="105"/>
      <c r="K1" s="105"/>
    </row>
    <row r="2" spans="1:14" s="11" customFormat="1" ht="15" customHeight="1" x14ac:dyDescent="0.25">
      <c r="C2" s="12"/>
      <c r="D2" s="12"/>
      <c r="E2" s="70"/>
      <c r="F2" s="160" t="s">
        <v>175</v>
      </c>
      <c r="G2" s="160"/>
      <c r="H2" s="160"/>
      <c r="I2" s="160"/>
      <c r="J2" s="160"/>
      <c r="K2" s="160"/>
      <c r="L2" s="93"/>
      <c r="M2" s="41"/>
    </row>
    <row r="3" spans="1:14" s="11" customFormat="1" ht="15" x14ac:dyDescent="0.25">
      <c r="C3" s="12"/>
      <c r="D3" s="12"/>
      <c r="E3" s="70"/>
      <c r="F3" s="161" t="s">
        <v>130</v>
      </c>
      <c r="G3" s="161"/>
      <c r="H3" s="161"/>
      <c r="I3" s="161"/>
      <c r="J3" s="161"/>
      <c r="K3" s="161"/>
      <c r="L3" s="94"/>
      <c r="M3" s="8"/>
    </row>
    <row r="4" spans="1:14" s="11" customFormat="1" ht="14.1" customHeight="1" x14ac:dyDescent="0.25">
      <c r="C4" s="161" t="s">
        <v>29</v>
      </c>
      <c r="D4" s="161"/>
      <c r="E4" s="161"/>
      <c r="F4" s="161"/>
      <c r="G4" s="161"/>
      <c r="H4" s="161"/>
      <c r="I4" s="161"/>
      <c r="J4" s="161"/>
      <c r="K4" s="161"/>
      <c r="L4" s="94"/>
      <c r="M4" s="8"/>
    </row>
    <row r="5" spans="1:14" s="11" customFormat="1" ht="15" customHeight="1" x14ac:dyDescent="0.25">
      <c r="C5" s="12"/>
      <c r="D5" s="12"/>
      <c r="E5" s="70"/>
      <c r="F5" s="160" t="s">
        <v>256</v>
      </c>
      <c r="G5" s="160"/>
      <c r="H5" s="160"/>
      <c r="I5" s="160"/>
      <c r="J5" s="160"/>
      <c r="K5" s="160"/>
      <c r="L5" s="93"/>
      <c r="M5" s="41"/>
    </row>
    <row r="7" spans="1:14" s="36" customFormat="1" x14ac:dyDescent="0.2">
      <c r="A7" s="171" t="s">
        <v>154</v>
      </c>
      <c r="B7" s="171"/>
      <c r="C7" s="171"/>
      <c r="D7" s="171"/>
      <c r="E7" s="171"/>
      <c r="F7" s="171"/>
      <c r="G7" s="171"/>
      <c r="H7" s="171"/>
      <c r="I7" s="171"/>
      <c r="J7" s="171"/>
      <c r="K7" s="171"/>
      <c r="L7" s="171"/>
      <c r="M7" s="171"/>
      <c r="N7" s="35"/>
    </row>
    <row r="8" spans="1:14" s="36" customFormat="1" x14ac:dyDescent="0.2">
      <c r="A8" s="171" t="s">
        <v>131</v>
      </c>
      <c r="B8" s="171"/>
      <c r="C8" s="171"/>
      <c r="D8" s="171"/>
      <c r="E8" s="171"/>
      <c r="F8" s="171"/>
      <c r="G8" s="171"/>
      <c r="H8" s="171"/>
      <c r="I8" s="171"/>
      <c r="J8" s="171"/>
      <c r="K8" s="171"/>
      <c r="L8" s="171"/>
      <c r="M8" s="171"/>
      <c r="N8" s="35"/>
    </row>
    <row r="9" spans="1:14" x14ac:dyDescent="0.25">
      <c r="B9" s="37"/>
      <c r="C9" s="37"/>
      <c r="D9" s="37"/>
      <c r="E9" s="37"/>
      <c r="F9" s="37"/>
      <c r="G9" s="37"/>
      <c r="H9" s="37"/>
      <c r="I9" s="37"/>
      <c r="J9" s="37"/>
      <c r="K9" s="37"/>
    </row>
    <row r="11" spans="1:14" ht="24.75" customHeight="1" x14ac:dyDescent="0.2">
      <c r="A11" s="172" t="s">
        <v>153</v>
      </c>
      <c r="B11" s="173" t="s">
        <v>17</v>
      </c>
      <c r="C11" s="169" t="s">
        <v>27</v>
      </c>
      <c r="D11" s="173" t="s">
        <v>14</v>
      </c>
      <c r="E11" s="173" t="s">
        <v>18</v>
      </c>
      <c r="F11" s="167" t="s">
        <v>5</v>
      </c>
      <c r="G11" s="168"/>
      <c r="H11" s="168"/>
      <c r="I11" s="168"/>
      <c r="J11" s="168"/>
      <c r="K11" s="169"/>
    </row>
    <row r="12" spans="1:14" ht="69" customHeight="1" x14ac:dyDescent="0.2">
      <c r="A12" s="172"/>
      <c r="B12" s="173"/>
      <c r="C12" s="169"/>
      <c r="D12" s="173"/>
      <c r="E12" s="173"/>
      <c r="F12" s="101" t="s">
        <v>139</v>
      </c>
      <c r="G12" s="101" t="s">
        <v>140</v>
      </c>
      <c r="H12" s="101" t="s">
        <v>141</v>
      </c>
      <c r="I12" s="101" t="s">
        <v>142</v>
      </c>
      <c r="J12" s="101" t="s">
        <v>143</v>
      </c>
      <c r="K12" s="96" t="s">
        <v>19</v>
      </c>
    </row>
    <row r="13" spans="1:14" x14ac:dyDescent="0.2">
      <c r="A13" s="64"/>
      <c r="B13" s="96">
        <v>2</v>
      </c>
      <c r="C13" s="96">
        <v>3</v>
      </c>
      <c r="D13" s="96">
        <v>4</v>
      </c>
      <c r="E13" s="96">
        <v>5</v>
      </c>
      <c r="F13" s="98">
        <v>6</v>
      </c>
      <c r="G13" s="96">
        <v>7</v>
      </c>
      <c r="H13" s="96">
        <v>8</v>
      </c>
      <c r="I13" s="96">
        <v>9</v>
      </c>
      <c r="J13" s="96">
        <v>10</v>
      </c>
      <c r="K13" s="96">
        <v>11</v>
      </c>
    </row>
    <row r="14" spans="1:14" ht="18" customHeight="1" x14ac:dyDescent="0.2">
      <c r="A14" s="64"/>
      <c r="B14" s="170" t="s">
        <v>132</v>
      </c>
      <c r="C14" s="165"/>
      <c r="D14" s="165"/>
      <c r="E14" s="165"/>
      <c r="F14" s="165"/>
      <c r="G14" s="165"/>
      <c r="H14" s="165"/>
      <c r="I14" s="165"/>
      <c r="J14" s="166"/>
      <c r="K14" s="95" t="s">
        <v>20</v>
      </c>
    </row>
    <row r="15" spans="1:14" ht="88.5" customHeight="1" x14ac:dyDescent="0.2">
      <c r="A15" s="64">
        <v>1</v>
      </c>
      <c r="B15" s="61" t="s">
        <v>333</v>
      </c>
      <c r="C15" s="95" t="s">
        <v>334</v>
      </c>
      <c r="D15" s="95" t="s">
        <v>40</v>
      </c>
      <c r="E15" s="20" t="s">
        <v>44</v>
      </c>
      <c r="F15" s="20" t="s">
        <v>44</v>
      </c>
      <c r="G15" s="20" t="s">
        <v>44</v>
      </c>
      <c r="H15" s="149" t="s">
        <v>417</v>
      </c>
      <c r="I15" s="20" t="s">
        <v>326</v>
      </c>
      <c r="J15" s="20" t="s">
        <v>44</v>
      </c>
      <c r="K15" s="95" t="s">
        <v>218</v>
      </c>
      <c r="L15" s="39" t="s">
        <v>46</v>
      </c>
    </row>
    <row r="16" spans="1:14" ht="88.5" customHeight="1" x14ac:dyDescent="0.2">
      <c r="A16" s="64">
        <v>2</v>
      </c>
      <c r="B16" s="61" t="s">
        <v>335</v>
      </c>
      <c r="C16" s="113" t="s">
        <v>334</v>
      </c>
      <c r="D16" s="113" t="s">
        <v>40</v>
      </c>
      <c r="E16" s="20" t="s">
        <v>198</v>
      </c>
      <c r="F16" s="20" t="s">
        <v>44</v>
      </c>
      <c r="G16" s="20" t="s">
        <v>44</v>
      </c>
      <c r="H16" s="20" t="s">
        <v>187</v>
      </c>
      <c r="I16" s="20" t="s">
        <v>187</v>
      </c>
      <c r="J16" s="20" t="s">
        <v>187</v>
      </c>
      <c r="K16" s="113" t="s">
        <v>219</v>
      </c>
      <c r="L16" s="39"/>
    </row>
    <row r="17" spans="1:17" ht="70.5" customHeight="1" x14ac:dyDescent="0.2">
      <c r="A17" s="64">
        <v>3</v>
      </c>
      <c r="B17" s="61" t="s">
        <v>336</v>
      </c>
      <c r="C17" s="113" t="s">
        <v>334</v>
      </c>
      <c r="D17" s="95" t="s">
        <v>40</v>
      </c>
      <c r="E17" s="20" t="s">
        <v>44</v>
      </c>
      <c r="F17" s="20" t="s">
        <v>187</v>
      </c>
      <c r="G17" s="20" t="s">
        <v>326</v>
      </c>
      <c r="H17" s="20" t="s">
        <v>44</v>
      </c>
      <c r="I17" s="20" t="s">
        <v>44</v>
      </c>
      <c r="J17" s="20" t="s">
        <v>44</v>
      </c>
      <c r="K17" s="113" t="s">
        <v>219</v>
      </c>
      <c r="L17" s="39"/>
    </row>
    <row r="18" spans="1:17" ht="70.5" customHeight="1" x14ac:dyDescent="0.2">
      <c r="A18" s="64">
        <v>4</v>
      </c>
      <c r="B18" s="62" t="s">
        <v>337</v>
      </c>
      <c r="C18" s="113" t="s">
        <v>334</v>
      </c>
      <c r="D18" s="95" t="s">
        <v>40</v>
      </c>
      <c r="E18" s="95">
        <v>2</v>
      </c>
      <c r="F18" s="97">
        <v>0</v>
      </c>
      <c r="G18" s="117">
        <v>2</v>
      </c>
      <c r="H18" s="110">
        <v>1</v>
      </c>
      <c r="I18" s="95">
        <v>1</v>
      </c>
      <c r="J18" s="95">
        <v>1</v>
      </c>
      <c r="K18" s="113" t="s">
        <v>219</v>
      </c>
      <c r="L18" s="39"/>
    </row>
    <row r="19" spans="1:17" ht="70.5" customHeight="1" x14ac:dyDescent="0.2">
      <c r="A19" s="64">
        <v>5</v>
      </c>
      <c r="B19" s="61" t="s">
        <v>338</v>
      </c>
      <c r="C19" s="95" t="s">
        <v>39</v>
      </c>
      <c r="D19" s="95" t="s">
        <v>40</v>
      </c>
      <c r="E19" s="95">
        <v>0</v>
      </c>
      <c r="F19" s="97">
        <v>0</v>
      </c>
      <c r="G19" s="117">
        <v>5</v>
      </c>
      <c r="H19" s="110">
        <v>0</v>
      </c>
      <c r="I19" s="95">
        <v>0</v>
      </c>
      <c r="J19" s="95">
        <v>0</v>
      </c>
      <c r="K19" s="113" t="s">
        <v>219</v>
      </c>
      <c r="L19" s="39"/>
    </row>
    <row r="20" spans="1:17" ht="70.5" customHeight="1" x14ac:dyDescent="0.2">
      <c r="A20" s="64">
        <v>6</v>
      </c>
      <c r="B20" s="61" t="s">
        <v>339</v>
      </c>
      <c r="C20" s="95" t="s">
        <v>39</v>
      </c>
      <c r="D20" s="95" t="s">
        <v>40</v>
      </c>
      <c r="E20" s="100">
        <v>21</v>
      </c>
      <c r="F20" s="100">
        <v>3</v>
      </c>
      <c r="G20" s="100">
        <v>23</v>
      </c>
      <c r="H20" s="100">
        <v>41</v>
      </c>
      <c r="I20" s="100">
        <v>41</v>
      </c>
      <c r="J20" s="100">
        <v>41</v>
      </c>
      <c r="K20" s="113" t="s">
        <v>219</v>
      </c>
      <c r="L20" s="39"/>
    </row>
    <row r="21" spans="1:17" ht="110.25" x14ac:dyDescent="0.2">
      <c r="A21" s="64">
        <v>7</v>
      </c>
      <c r="B21" s="61" t="s">
        <v>340</v>
      </c>
      <c r="C21" s="113" t="s">
        <v>123</v>
      </c>
      <c r="D21" s="113" t="s">
        <v>42</v>
      </c>
      <c r="E21" s="113">
        <v>6</v>
      </c>
      <c r="F21" s="113">
        <v>12</v>
      </c>
      <c r="G21" s="117">
        <v>15</v>
      </c>
      <c r="H21" s="113">
        <v>20</v>
      </c>
      <c r="I21" s="113">
        <v>25</v>
      </c>
      <c r="J21" s="113">
        <v>30</v>
      </c>
      <c r="K21" s="113" t="s">
        <v>148</v>
      </c>
      <c r="L21" s="39"/>
    </row>
    <row r="22" spans="1:17" ht="78.75" x14ac:dyDescent="0.2">
      <c r="A22" s="64">
        <v>8</v>
      </c>
      <c r="B22" s="61" t="s">
        <v>341</v>
      </c>
      <c r="C22" s="113" t="s">
        <v>125</v>
      </c>
      <c r="D22" s="113" t="s">
        <v>40</v>
      </c>
      <c r="E22" s="113">
        <v>0</v>
      </c>
      <c r="F22" s="113">
        <v>0</v>
      </c>
      <c r="G22" s="117">
        <v>0</v>
      </c>
      <c r="H22" s="113">
        <v>0</v>
      </c>
      <c r="I22" s="113">
        <v>0</v>
      </c>
      <c r="J22" s="113">
        <v>0</v>
      </c>
      <c r="K22" s="113" t="s">
        <v>148</v>
      </c>
      <c r="L22" s="39"/>
    </row>
    <row r="23" spans="1:17" ht="63" x14ac:dyDescent="0.2">
      <c r="A23" s="64">
        <v>9</v>
      </c>
      <c r="B23" s="61" t="s">
        <v>342</v>
      </c>
      <c r="C23" s="113" t="s">
        <v>124</v>
      </c>
      <c r="D23" s="113" t="s">
        <v>40</v>
      </c>
      <c r="E23" s="113">
        <v>2</v>
      </c>
      <c r="F23" s="113">
        <v>7</v>
      </c>
      <c r="G23" s="117">
        <v>2</v>
      </c>
      <c r="H23" s="113">
        <v>2</v>
      </c>
      <c r="I23" s="113">
        <v>2</v>
      </c>
      <c r="J23" s="113">
        <v>2</v>
      </c>
      <c r="K23" s="113" t="s">
        <v>148</v>
      </c>
      <c r="L23" s="39"/>
    </row>
    <row r="24" spans="1:17" ht="63" x14ac:dyDescent="0.2">
      <c r="A24" s="64">
        <v>10</v>
      </c>
      <c r="B24" s="147" t="s">
        <v>416</v>
      </c>
      <c r="C24" s="113" t="s">
        <v>124</v>
      </c>
      <c r="D24" s="113" t="s">
        <v>40</v>
      </c>
      <c r="E24" s="113">
        <v>2</v>
      </c>
      <c r="F24" s="113">
        <v>0</v>
      </c>
      <c r="G24" s="117">
        <v>0</v>
      </c>
      <c r="H24" s="113">
        <v>2</v>
      </c>
      <c r="I24" s="113">
        <v>2</v>
      </c>
      <c r="J24" s="113">
        <v>2</v>
      </c>
      <c r="K24" s="113" t="s">
        <v>148</v>
      </c>
      <c r="L24" s="39"/>
    </row>
    <row r="25" spans="1:17" ht="47.25" x14ac:dyDescent="0.2">
      <c r="A25" s="64">
        <v>11</v>
      </c>
      <c r="B25" s="61" t="s">
        <v>343</v>
      </c>
      <c r="C25" s="113" t="s">
        <v>124</v>
      </c>
      <c r="D25" s="113" t="s">
        <v>42</v>
      </c>
      <c r="E25" s="113">
        <v>25</v>
      </c>
      <c r="F25" s="113">
        <v>100</v>
      </c>
      <c r="G25" s="117">
        <v>83.3</v>
      </c>
      <c r="H25" s="113">
        <v>40</v>
      </c>
      <c r="I25" s="113">
        <v>80</v>
      </c>
      <c r="J25" s="113">
        <v>100</v>
      </c>
      <c r="K25" s="113" t="s">
        <v>148</v>
      </c>
      <c r="L25" s="39"/>
      <c r="Q25" s="65"/>
    </row>
    <row r="26" spans="1:17" ht="63" x14ac:dyDescent="0.2">
      <c r="A26" s="64">
        <v>12</v>
      </c>
      <c r="B26" s="61" t="s">
        <v>344</v>
      </c>
      <c r="C26" s="113" t="s">
        <v>39</v>
      </c>
      <c r="D26" s="113" t="s">
        <v>42</v>
      </c>
      <c r="E26" s="113">
        <v>115</v>
      </c>
      <c r="F26" s="113">
        <v>107</v>
      </c>
      <c r="G26" s="117">
        <v>110</v>
      </c>
      <c r="H26" s="113">
        <v>113</v>
      </c>
      <c r="I26" s="113">
        <v>116</v>
      </c>
      <c r="J26" s="113">
        <v>119</v>
      </c>
      <c r="K26" s="113" t="s">
        <v>148</v>
      </c>
      <c r="L26" s="39"/>
      <c r="Q26" s="65"/>
    </row>
    <row r="27" spans="1:17" ht="62.25" customHeight="1" x14ac:dyDescent="0.2">
      <c r="A27" s="64">
        <v>13</v>
      </c>
      <c r="B27" s="61" t="s">
        <v>199</v>
      </c>
      <c r="C27" s="113" t="s">
        <v>43</v>
      </c>
      <c r="D27" s="113" t="s">
        <v>40</v>
      </c>
      <c r="E27" s="113">
        <v>1</v>
      </c>
      <c r="F27" s="113">
        <v>2</v>
      </c>
      <c r="G27" s="113">
        <v>1</v>
      </c>
      <c r="H27" s="113">
        <v>0</v>
      </c>
      <c r="I27" s="113">
        <v>0</v>
      </c>
      <c r="J27" s="113">
        <v>0</v>
      </c>
      <c r="K27" s="113" t="s">
        <v>148</v>
      </c>
      <c r="L27" s="39"/>
    </row>
    <row r="28" spans="1:17" ht="63" x14ac:dyDescent="0.2">
      <c r="A28" s="64">
        <v>14</v>
      </c>
      <c r="B28" s="61" t="s">
        <v>346</v>
      </c>
      <c r="C28" s="113" t="s">
        <v>43</v>
      </c>
      <c r="D28" s="113" t="s">
        <v>40</v>
      </c>
      <c r="E28" s="113" t="s">
        <v>198</v>
      </c>
      <c r="F28" s="113" t="s">
        <v>198</v>
      </c>
      <c r="G28" s="113">
        <v>0</v>
      </c>
      <c r="H28" s="113">
        <v>0</v>
      </c>
      <c r="I28" s="113">
        <v>0</v>
      </c>
      <c r="J28" s="113">
        <v>0</v>
      </c>
      <c r="K28" s="113" t="s">
        <v>219</v>
      </c>
      <c r="L28" s="39"/>
    </row>
    <row r="29" spans="1:17" ht="94.5" x14ac:dyDescent="0.2">
      <c r="A29" s="64">
        <v>15</v>
      </c>
      <c r="B29" s="61" t="s">
        <v>345</v>
      </c>
      <c r="C29" s="113" t="s">
        <v>43</v>
      </c>
      <c r="D29" s="113" t="s">
        <v>196</v>
      </c>
      <c r="E29" s="113">
        <v>0</v>
      </c>
      <c r="F29" s="99">
        <v>12654.9</v>
      </c>
      <c r="G29" s="99">
        <v>3091.19</v>
      </c>
      <c r="H29" s="113" t="s">
        <v>198</v>
      </c>
      <c r="I29" s="113" t="s">
        <v>198</v>
      </c>
      <c r="J29" s="113" t="s">
        <v>198</v>
      </c>
      <c r="K29" s="113" t="s">
        <v>148</v>
      </c>
      <c r="L29" s="39"/>
    </row>
    <row r="30" spans="1:17" ht="70.5" customHeight="1" x14ac:dyDescent="0.2">
      <c r="A30" s="64">
        <v>16</v>
      </c>
      <c r="B30" s="61" t="s">
        <v>347</v>
      </c>
      <c r="C30" s="113" t="s">
        <v>43</v>
      </c>
      <c r="D30" s="113" t="s">
        <v>348</v>
      </c>
      <c r="E30" s="113" t="s">
        <v>198</v>
      </c>
      <c r="F30" s="113" t="s">
        <v>198</v>
      </c>
      <c r="G30" s="113">
        <v>9</v>
      </c>
      <c r="H30" s="113" t="s">
        <v>198</v>
      </c>
      <c r="I30" s="113" t="s">
        <v>198</v>
      </c>
      <c r="J30" s="113" t="s">
        <v>198</v>
      </c>
      <c r="K30" s="113" t="s">
        <v>219</v>
      </c>
      <c r="L30" s="39"/>
    </row>
    <row r="31" spans="1:17" ht="70.5" customHeight="1" x14ac:dyDescent="0.2">
      <c r="A31" s="64">
        <v>17</v>
      </c>
      <c r="B31" s="62" t="s">
        <v>354</v>
      </c>
      <c r="C31" s="114" t="s">
        <v>43</v>
      </c>
      <c r="D31" s="114" t="s">
        <v>40</v>
      </c>
      <c r="E31" s="114">
        <v>0</v>
      </c>
      <c r="F31" s="114">
        <v>1</v>
      </c>
      <c r="G31" s="114" t="s">
        <v>198</v>
      </c>
      <c r="H31" s="114" t="s">
        <v>198</v>
      </c>
      <c r="I31" s="114" t="s">
        <v>198</v>
      </c>
      <c r="J31" s="114" t="s">
        <v>198</v>
      </c>
      <c r="K31" s="114" t="s">
        <v>219</v>
      </c>
      <c r="L31" s="39"/>
    </row>
    <row r="32" spans="1:17" ht="70.5" customHeight="1" x14ac:dyDescent="0.2">
      <c r="A32" s="64">
        <v>18</v>
      </c>
      <c r="B32" s="61" t="s">
        <v>355</v>
      </c>
      <c r="C32" s="114" t="s">
        <v>43</v>
      </c>
      <c r="D32" s="114" t="s">
        <v>40</v>
      </c>
      <c r="E32" s="114" t="s">
        <v>198</v>
      </c>
      <c r="F32" s="114" t="s">
        <v>198</v>
      </c>
      <c r="G32" s="114">
        <v>0</v>
      </c>
      <c r="H32" s="114">
        <v>0</v>
      </c>
      <c r="I32" s="114">
        <v>0</v>
      </c>
      <c r="J32" s="114">
        <v>0</v>
      </c>
      <c r="K32" s="114" t="s">
        <v>219</v>
      </c>
      <c r="L32" s="39"/>
    </row>
    <row r="33" spans="1:12" ht="18" customHeight="1" x14ac:dyDescent="0.2">
      <c r="A33" s="64"/>
      <c r="B33" s="165" t="s">
        <v>133</v>
      </c>
      <c r="C33" s="165"/>
      <c r="D33" s="165"/>
      <c r="E33" s="165"/>
      <c r="F33" s="165"/>
      <c r="G33" s="165"/>
      <c r="H33" s="165"/>
      <c r="I33" s="165"/>
      <c r="J33" s="166"/>
      <c r="K33" s="95" t="s">
        <v>20</v>
      </c>
    </row>
    <row r="34" spans="1:12" ht="110.25" x14ac:dyDescent="0.2">
      <c r="A34" s="64">
        <v>1</v>
      </c>
      <c r="B34" s="61" t="s">
        <v>352</v>
      </c>
      <c r="C34" s="114" t="s">
        <v>43</v>
      </c>
      <c r="D34" s="114" t="s">
        <v>353</v>
      </c>
      <c r="E34" s="114">
        <v>95.89</v>
      </c>
      <c r="F34" s="114">
        <v>100</v>
      </c>
      <c r="G34" s="114" t="s">
        <v>198</v>
      </c>
      <c r="H34" s="114" t="s">
        <v>198</v>
      </c>
      <c r="I34" s="114" t="s">
        <v>198</v>
      </c>
      <c r="J34" s="114" t="s">
        <v>198</v>
      </c>
      <c r="K34" s="114" t="s">
        <v>219</v>
      </c>
    </row>
    <row r="35" spans="1:12" ht="21" customHeight="1" x14ac:dyDescent="0.2">
      <c r="A35" s="64"/>
      <c r="B35" s="165" t="s">
        <v>261</v>
      </c>
      <c r="C35" s="165"/>
      <c r="D35" s="165"/>
      <c r="E35" s="165"/>
      <c r="F35" s="165"/>
      <c r="G35" s="165"/>
      <c r="H35" s="165"/>
      <c r="I35" s="165"/>
      <c r="J35" s="166"/>
      <c r="K35" s="95" t="s">
        <v>20</v>
      </c>
    </row>
    <row r="36" spans="1:12" ht="74.25" customHeight="1" x14ac:dyDescent="0.2">
      <c r="A36" s="64">
        <v>1</v>
      </c>
      <c r="B36" s="38" t="s">
        <v>149</v>
      </c>
      <c r="C36" s="95" t="s">
        <v>39</v>
      </c>
      <c r="D36" s="95" t="s">
        <v>40</v>
      </c>
      <c r="E36" s="95">
        <v>471</v>
      </c>
      <c r="F36" s="40">
        <v>12</v>
      </c>
      <c r="G36" s="40">
        <v>70</v>
      </c>
      <c r="H36" s="40">
        <v>0</v>
      </c>
      <c r="I36" s="40">
        <v>0</v>
      </c>
      <c r="J36" s="40">
        <v>0</v>
      </c>
      <c r="K36" s="95" t="s">
        <v>220</v>
      </c>
      <c r="L36" s="39" t="s">
        <v>47</v>
      </c>
    </row>
    <row r="37" spans="1:12" ht="63.75" customHeight="1" x14ac:dyDescent="0.2">
      <c r="A37" s="64">
        <v>2</v>
      </c>
      <c r="B37" s="61" t="s">
        <v>150</v>
      </c>
      <c r="C37" s="95" t="s">
        <v>39</v>
      </c>
      <c r="D37" s="95" t="s">
        <v>40</v>
      </c>
      <c r="E37" s="40">
        <v>28</v>
      </c>
      <c r="F37" s="40">
        <v>33</v>
      </c>
      <c r="G37" s="40">
        <v>161</v>
      </c>
      <c r="H37" s="40">
        <v>138</v>
      </c>
      <c r="I37" s="40">
        <v>0</v>
      </c>
      <c r="J37" s="40">
        <v>0</v>
      </c>
      <c r="K37" s="95" t="s">
        <v>221</v>
      </c>
      <c r="L37" s="39" t="s">
        <v>48</v>
      </c>
    </row>
  </sheetData>
  <mergeCells count="15">
    <mergeCell ref="F5:K5"/>
    <mergeCell ref="F2:K2"/>
    <mergeCell ref="F3:K3"/>
    <mergeCell ref="C4:K4"/>
    <mergeCell ref="B35:J35"/>
    <mergeCell ref="F11:K11"/>
    <mergeCell ref="B14:J14"/>
    <mergeCell ref="B33:J33"/>
    <mergeCell ref="A7:M7"/>
    <mergeCell ref="A8:M8"/>
    <mergeCell ref="A11:A12"/>
    <mergeCell ref="B11:B12"/>
    <mergeCell ref="C11:C12"/>
    <mergeCell ref="D11:D12"/>
    <mergeCell ref="E11:E12"/>
  </mergeCells>
  <phoneticPr fontId="2" type="noConversion"/>
  <pageMargins left="0.17" right="0.17" top="0.2" bottom="0.49" header="0.17" footer="0.17"/>
  <pageSetup paperSize="9" scale="7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1"/>
  <sheetViews>
    <sheetView view="pageBreakPreview" topLeftCell="A82" zoomScale="80" zoomScaleNormal="90" zoomScaleSheetLayoutView="80" workbookViewId="0">
      <selection activeCell="I93" sqref="I93"/>
    </sheetView>
  </sheetViews>
  <sheetFormatPr defaultColWidth="9.140625" defaultRowHeight="12.75" x14ac:dyDescent="0.2"/>
  <cols>
    <col min="1" max="1" width="9.140625" style="58"/>
    <col min="2" max="2" width="30.42578125" style="3" customWidth="1"/>
    <col min="3" max="3" width="22.85546875" style="3" customWidth="1"/>
    <col min="4" max="4" width="22.42578125" style="3" customWidth="1"/>
    <col min="5" max="5" width="16" style="3" customWidth="1"/>
    <col min="6" max="7" width="14.28515625" style="15" customWidth="1"/>
    <col min="8" max="10" width="14.28515625" style="3" customWidth="1"/>
    <col min="11" max="12" width="19.28515625" style="3" customWidth="1"/>
    <col min="13" max="14" width="9.140625" style="3"/>
    <col min="15" max="15" width="10.85546875" style="3" bestFit="1" customWidth="1"/>
    <col min="16" max="16384" width="9.140625" style="3"/>
  </cols>
  <sheetData>
    <row r="1" spans="1:13" s="11" customFormat="1" ht="15" customHeight="1" x14ac:dyDescent="0.25">
      <c r="C1" s="12"/>
      <c r="D1" s="12"/>
      <c r="E1" s="70"/>
      <c r="F1" s="160" t="s">
        <v>174</v>
      </c>
      <c r="G1" s="160"/>
      <c r="H1" s="160"/>
      <c r="I1" s="160"/>
      <c r="J1" s="160"/>
      <c r="K1" s="160"/>
      <c r="L1" s="120"/>
      <c r="M1" s="41"/>
    </row>
    <row r="2" spans="1:13" s="11" customFormat="1" ht="15" x14ac:dyDescent="0.25">
      <c r="C2" s="12"/>
      <c r="D2" s="12"/>
      <c r="E2" s="70"/>
      <c r="F2" s="161" t="s">
        <v>130</v>
      </c>
      <c r="G2" s="161"/>
      <c r="H2" s="161"/>
      <c r="I2" s="161"/>
      <c r="J2" s="161"/>
      <c r="K2" s="161"/>
      <c r="L2" s="121"/>
      <c r="M2" s="8"/>
    </row>
    <row r="3" spans="1:13" s="11" customFormat="1" ht="14.1" customHeight="1" x14ac:dyDescent="0.25">
      <c r="C3" s="161" t="s">
        <v>29</v>
      </c>
      <c r="D3" s="161"/>
      <c r="E3" s="161"/>
      <c r="F3" s="161"/>
      <c r="G3" s="161"/>
      <c r="H3" s="161"/>
      <c r="I3" s="161"/>
      <c r="J3" s="161"/>
      <c r="K3" s="161"/>
      <c r="L3" s="121"/>
      <c r="M3" s="8"/>
    </row>
    <row r="4" spans="1:13" s="11" customFormat="1" ht="15" customHeight="1" x14ac:dyDescent="0.25">
      <c r="C4" s="12"/>
      <c r="D4" s="12"/>
      <c r="E4" s="70"/>
      <c r="F4" s="160" t="s">
        <v>256</v>
      </c>
      <c r="G4" s="160"/>
      <c r="H4" s="160"/>
      <c r="I4" s="160"/>
      <c r="J4" s="160"/>
      <c r="K4" s="160"/>
      <c r="L4" s="120"/>
      <c r="M4" s="41"/>
    </row>
    <row r="5" spans="1:13" ht="45" customHeight="1" x14ac:dyDescent="0.2">
      <c r="B5" s="171" t="s">
        <v>152</v>
      </c>
      <c r="C5" s="171"/>
      <c r="D5" s="171"/>
      <c r="E5" s="171"/>
      <c r="F5" s="171"/>
      <c r="G5" s="171"/>
      <c r="H5" s="171"/>
      <c r="I5" s="171"/>
      <c r="J5" s="171"/>
      <c r="K5" s="171"/>
      <c r="L5" s="122"/>
    </row>
    <row r="6" spans="1:13" ht="15.75" x14ac:dyDescent="0.2">
      <c r="B6" s="13"/>
      <c r="C6" s="13"/>
      <c r="D6" s="13"/>
      <c r="E6" s="13"/>
      <c r="F6" s="21"/>
      <c r="G6" s="21"/>
      <c r="H6" s="13"/>
      <c r="I6" s="13"/>
      <c r="J6" s="13"/>
      <c r="K6" s="13"/>
      <c r="L6" s="13"/>
    </row>
    <row r="7" spans="1:13" ht="31.5" customHeight="1" x14ac:dyDescent="0.2">
      <c r="A7" s="185" t="s">
        <v>4</v>
      </c>
      <c r="B7" s="185" t="s">
        <v>37</v>
      </c>
      <c r="C7" s="185" t="s">
        <v>3</v>
      </c>
      <c r="D7" s="185" t="s">
        <v>35</v>
      </c>
      <c r="E7" s="187" t="s">
        <v>34</v>
      </c>
      <c r="F7" s="188"/>
      <c r="G7" s="188"/>
      <c r="H7" s="188"/>
      <c r="I7" s="188"/>
      <c r="J7" s="189"/>
      <c r="K7" s="185" t="s">
        <v>36</v>
      </c>
      <c r="L7" s="71"/>
    </row>
    <row r="8" spans="1:13" ht="40.5" customHeight="1" x14ac:dyDescent="0.2">
      <c r="A8" s="186"/>
      <c r="B8" s="186"/>
      <c r="C8" s="186"/>
      <c r="D8" s="186"/>
      <c r="E8" s="124" t="s">
        <v>0</v>
      </c>
      <c r="F8" s="102" t="s">
        <v>139</v>
      </c>
      <c r="G8" s="102" t="s">
        <v>140</v>
      </c>
      <c r="H8" s="102" t="s">
        <v>141</v>
      </c>
      <c r="I8" s="102" t="s">
        <v>142</v>
      </c>
      <c r="J8" s="102" t="s">
        <v>143</v>
      </c>
      <c r="K8" s="186"/>
      <c r="L8" s="71"/>
    </row>
    <row r="9" spans="1:13" ht="15.75" customHeight="1" x14ac:dyDescent="0.2">
      <c r="A9" s="59"/>
      <c r="B9" s="197" t="s">
        <v>132</v>
      </c>
      <c r="C9" s="198"/>
      <c r="D9" s="198"/>
      <c r="E9" s="198"/>
      <c r="F9" s="198"/>
      <c r="G9" s="198"/>
      <c r="H9" s="198"/>
      <c r="I9" s="198"/>
      <c r="J9" s="198"/>
      <c r="K9" s="199"/>
      <c r="L9" s="72"/>
    </row>
    <row r="10" spans="1:13" ht="75" x14ac:dyDescent="0.2">
      <c r="A10" s="123" t="s">
        <v>49</v>
      </c>
      <c r="B10" s="14" t="s">
        <v>222</v>
      </c>
      <c r="C10" s="125"/>
      <c r="D10" s="125"/>
      <c r="E10" s="125"/>
      <c r="F10" s="7"/>
      <c r="G10" s="7"/>
      <c r="H10" s="125"/>
      <c r="I10" s="125"/>
      <c r="J10" s="125"/>
      <c r="K10" s="125"/>
      <c r="L10" s="73"/>
    </row>
    <row r="11" spans="1:13" ht="15" customHeight="1" x14ac:dyDescent="0.2">
      <c r="A11" s="174" t="s">
        <v>12</v>
      </c>
      <c r="B11" s="175" t="s">
        <v>205</v>
      </c>
      <c r="C11" s="125" t="s">
        <v>2</v>
      </c>
      <c r="D11" s="178" t="s">
        <v>38</v>
      </c>
      <c r="E11" s="7">
        <f t="shared" ref="E11:E20" si="0">SUM(F11:J11)</f>
        <v>14158</v>
      </c>
      <c r="F11" s="7">
        <f t="shared" ref="F11:J11" si="1">SUM(F12:F15)</f>
        <v>0</v>
      </c>
      <c r="G11" s="7">
        <f t="shared" si="1"/>
        <v>0</v>
      </c>
      <c r="H11" s="7">
        <f t="shared" si="1"/>
        <v>14158</v>
      </c>
      <c r="I11" s="7">
        <f t="shared" si="1"/>
        <v>0</v>
      </c>
      <c r="J11" s="7">
        <f t="shared" si="1"/>
        <v>0</v>
      </c>
      <c r="K11" s="5"/>
      <c r="L11" s="74"/>
    </row>
    <row r="12" spans="1:13" ht="30" x14ac:dyDescent="0.2">
      <c r="A12" s="174"/>
      <c r="B12" s="176"/>
      <c r="C12" s="125" t="s">
        <v>1</v>
      </c>
      <c r="D12" s="178"/>
      <c r="E12" s="7">
        <f t="shared" si="0"/>
        <v>0</v>
      </c>
      <c r="F12" s="7">
        <v>0</v>
      </c>
      <c r="G12" s="7">
        <v>0</v>
      </c>
      <c r="H12" s="7">
        <v>0</v>
      </c>
      <c r="I12" s="7">
        <v>0</v>
      </c>
      <c r="J12" s="7">
        <v>0</v>
      </c>
      <c r="K12" s="5"/>
      <c r="L12" s="74"/>
    </row>
    <row r="13" spans="1:13" ht="30" x14ac:dyDescent="0.2">
      <c r="A13" s="174"/>
      <c r="B13" s="176"/>
      <c r="C13" s="125" t="s">
        <v>7</v>
      </c>
      <c r="D13" s="178"/>
      <c r="E13" s="7">
        <f t="shared" si="0"/>
        <v>13450</v>
      </c>
      <c r="F13" s="7">
        <v>0</v>
      </c>
      <c r="G13" s="7">
        <v>0</v>
      </c>
      <c r="H13" s="7">
        <v>13450</v>
      </c>
      <c r="I13" s="7">
        <v>0</v>
      </c>
      <c r="J13" s="7">
        <v>0</v>
      </c>
      <c r="K13" s="5"/>
      <c r="L13" s="74"/>
    </row>
    <row r="14" spans="1:13" ht="45" x14ac:dyDescent="0.2">
      <c r="A14" s="174"/>
      <c r="B14" s="176"/>
      <c r="C14" s="125" t="s">
        <v>16</v>
      </c>
      <c r="D14" s="178"/>
      <c r="E14" s="7">
        <f t="shared" si="0"/>
        <v>708</v>
      </c>
      <c r="F14" s="7">
        <v>0</v>
      </c>
      <c r="G14" s="7">
        <v>0</v>
      </c>
      <c r="H14" s="7">
        <v>708</v>
      </c>
      <c r="I14" s="7">
        <v>0</v>
      </c>
      <c r="J14" s="7">
        <v>0</v>
      </c>
      <c r="K14" s="5"/>
      <c r="L14" s="74"/>
    </row>
    <row r="15" spans="1:13" ht="30" x14ac:dyDescent="0.2">
      <c r="A15" s="174"/>
      <c r="B15" s="177"/>
      <c r="C15" s="125" t="s">
        <v>26</v>
      </c>
      <c r="D15" s="178"/>
      <c r="E15" s="7">
        <f t="shared" si="0"/>
        <v>0</v>
      </c>
      <c r="F15" s="7">
        <v>0</v>
      </c>
      <c r="G15" s="7">
        <v>0</v>
      </c>
      <c r="H15" s="7">
        <v>0</v>
      </c>
      <c r="I15" s="7">
        <v>0</v>
      </c>
      <c r="J15" s="7">
        <v>0</v>
      </c>
      <c r="K15" s="5"/>
      <c r="L15" s="74"/>
    </row>
    <row r="16" spans="1:13" ht="15" customHeight="1" x14ac:dyDescent="0.2">
      <c r="A16" s="174" t="s">
        <v>163</v>
      </c>
      <c r="B16" s="175" t="s">
        <v>223</v>
      </c>
      <c r="C16" s="125" t="s">
        <v>2</v>
      </c>
      <c r="D16" s="178"/>
      <c r="E16" s="7">
        <f t="shared" si="0"/>
        <v>156487.20000000001</v>
      </c>
      <c r="F16" s="7">
        <f t="shared" ref="F16:J16" si="2">SUM(F17:F20)</f>
        <v>7081</v>
      </c>
      <c r="G16" s="7">
        <f t="shared" si="2"/>
        <v>149406.20000000001</v>
      </c>
      <c r="H16" s="7">
        <f t="shared" si="2"/>
        <v>0</v>
      </c>
      <c r="I16" s="7">
        <f t="shared" si="2"/>
        <v>0</v>
      </c>
      <c r="J16" s="7">
        <f t="shared" si="2"/>
        <v>0</v>
      </c>
      <c r="K16" s="5"/>
      <c r="L16" s="74"/>
    </row>
    <row r="17" spans="1:12" ht="30" x14ac:dyDescent="0.2">
      <c r="A17" s="174"/>
      <c r="B17" s="176"/>
      <c r="C17" s="125" t="s">
        <v>1</v>
      </c>
      <c r="D17" s="178"/>
      <c r="E17" s="7">
        <f t="shared" si="0"/>
        <v>0</v>
      </c>
      <c r="F17" s="7">
        <v>0</v>
      </c>
      <c r="G17" s="7">
        <v>0</v>
      </c>
      <c r="H17" s="7">
        <v>0</v>
      </c>
      <c r="I17" s="7">
        <v>0</v>
      </c>
      <c r="J17" s="7">
        <v>0</v>
      </c>
      <c r="K17" s="5"/>
      <c r="L17" s="74"/>
    </row>
    <row r="18" spans="1:12" ht="30" x14ac:dyDescent="0.2">
      <c r="A18" s="174"/>
      <c r="B18" s="176"/>
      <c r="C18" s="125" t="s">
        <v>7</v>
      </c>
      <c r="D18" s="178"/>
      <c r="E18" s="7">
        <f t="shared" si="0"/>
        <v>634.5</v>
      </c>
      <c r="F18" s="7">
        <v>0</v>
      </c>
      <c r="G18" s="7">
        <v>634.5</v>
      </c>
      <c r="H18" s="7">
        <v>0</v>
      </c>
      <c r="I18" s="7">
        <v>0</v>
      </c>
      <c r="J18" s="7">
        <v>0</v>
      </c>
      <c r="K18" s="5"/>
      <c r="L18" s="74"/>
    </row>
    <row r="19" spans="1:12" ht="45" x14ac:dyDescent="0.2">
      <c r="A19" s="174"/>
      <c r="B19" s="176"/>
      <c r="C19" s="125" t="s">
        <v>16</v>
      </c>
      <c r="D19" s="178"/>
      <c r="E19" s="7">
        <f t="shared" si="0"/>
        <v>155852.70000000001</v>
      </c>
      <c r="F19" s="7">
        <v>7081</v>
      </c>
      <c r="G19" s="137">
        <v>148771.70000000001</v>
      </c>
      <c r="H19" s="7">
        <v>0</v>
      </c>
      <c r="I19" s="7">
        <v>0</v>
      </c>
      <c r="J19" s="7">
        <v>0</v>
      </c>
      <c r="K19" s="5"/>
      <c r="L19" s="74"/>
    </row>
    <row r="20" spans="1:12" ht="30" x14ac:dyDescent="0.2">
      <c r="A20" s="174"/>
      <c r="B20" s="177"/>
      <c r="C20" s="125" t="s">
        <v>26</v>
      </c>
      <c r="D20" s="178"/>
      <c r="E20" s="7">
        <f t="shared" si="0"/>
        <v>0</v>
      </c>
      <c r="F20" s="7">
        <v>0</v>
      </c>
      <c r="G20" s="7">
        <v>0</v>
      </c>
      <c r="H20" s="7">
        <v>0</v>
      </c>
      <c r="I20" s="7">
        <v>0</v>
      </c>
      <c r="J20" s="7">
        <v>0</v>
      </c>
      <c r="K20" s="5"/>
      <c r="L20" s="74"/>
    </row>
    <row r="21" spans="1:12" ht="15" customHeight="1" x14ac:dyDescent="0.2">
      <c r="A21" s="174" t="s">
        <v>160</v>
      </c>
      <c r="B21" s="175" t="s">
        <v>207</v>
      </c>
      <c r="C21" s="125" t="s">
        <v>2</v>
      </c>
      <c r="D21" s="178"/>
      <c r="E21" s="7">
        <f t="shared" ref="E21:E25" si="3">SUM(F21:J21)</f>
        <v>0</v>
      </c>
      <c r="F21" s="7">
        <f t="shared" ref="F21:J21" si="4">SUM(F22:F25)</f>
        <v>0</v>
      </c>
      <c r="G21" s="7">
        <f t="shared" si="4"/>
        <v>0</v>
      </c>
      <c r="H21" s="7">
        <f t="shared" si="4"/>
        <v>0</v>
      </c>
      <c r="I21" s="7">
        <f t="shared" si="4"/>
        <v>0</v>
      </c>
      <c r="J21" s="7">
        <f t="shared" si="4"/>
        <v>0</v>
      </c>
      <c r="K21" s="5"/>
      <c r="L21" s="74"/>
    </row>
    <row r="22" spans="1:12" ht="30" x14ac:dyDescent="0.2">
      <c r="A22" s="174"/>
      <c r="B22" s="176"/>
      <c r="C22" s="125" t="s">
        <v>1</v>
      </c>
      <c r="D22" s="178"/>
      <c r="E22" s="7">
        <f t="shared" si="3"/>
        <v>0</v>
      </c>
      <c r="F22" s="7">
        <v>0</v>
      </c>
      <c r="G22" s="7">
        <v>0</v>
      </c>
      <c r="H22" s="7">
        <v>0</v>
      </c>
      <c r="I22" s="7">
        <v>0</v>
      </c>
      <c r="J22" s="7">
        <v>0</v>
      </c>
      <c r="K22" s="5"/>
      <c r="L22" s="74"/>
    </row>
    <row r="23" spans="1:12" ht="30" x14ac:dyDescent="0.2">
      <c r="A23" s="174"/>
      <c r="B23" s="176"/>
      <c r="C23" s="125" t="s">
        <v>7</v>
      </c>
      <c r="D23" s="178"/>
      <c r="E23" s="7">
        <f t="shared" si="3"/>
        <v>0</v>
      </c>
      <c r="F23" s="7">
        <v>0</v>
      </c>
      <c r="G23" s="7">
        <v>0</v>
      </c>
      <c r="H23" s="7">
        <v>0</v>
      </c>
      <c r="I23" s="7">
        <v>0</v>
      </c>
      <c r="J23" s="7">
        <v>0</v>
      </c>
      <c r="K23" s="5"/>
      <c r="L23" s="74"/>
    </row>
    <row r="24" spans="1:12" ht="45" x14ac:dyDescent="0.2">
      <c r="A24" s="174"/>
      <c r="B24" s="176"/>
      <c r="C24" s="125" t="s">
        <v>16</v>
      </c>
      <c r="D24" s="178"/>
      <c r="E24" s="7">
        <f t="shared" si="3"/>
        <v>0</v>
      </c>
      <c r="F24" s="7">
        <v>0</v>
      </c>
      <c r="G24" s="7">
        <v>0</v>
      </c>
      <c r="H24" s="7">
        <v>0</v>
      </c>
      <c r="I24" s="7">
        <v>0</v>
      </c>
      <c r="J24" s="7">
        <v>0</v>
      </c>
      <c r="K24" s="5"/>
      <c r="L24" s="74"/>
    </row>
    <row r="25" spans="1:12" ht="30" x14ac:dyDescent="0.2">
      <c r="A25" s="174"/>
      <c r="B25" s="177"/>
      <c r="C25" s="125" t="s">
        <v>26</v>
      </c>
      <c r="D25" s="178"/>
      <c r="E25" s="7">
        <f t="shared" si="3"/>
        <v>0</v>
      </c>
      <c r="F25" s="7">
        <v>0</v>
      </c>
      <c r="G25" s="7">
        <v>0</v>
      </c>
      <c r="H25" s="7">
        <v>0</v>
      </c>
      <c r="I25" s="7">
        <v>0</v>
      </c>
      <c r="J25" s="7">
        <v>0</v>
      </c>
      <c r="K25" s="5"/>
      <c r="L25" s="74"/>
    </row>
    <row r="26" spans="1:12" ht="15" customHeight="1" x14ac:dyDescent="0.2">
      <c r="A26" s="174" t="s">
        <v>162</v>
      </c>
      <c r="B26" s="175" t="s">
        <v>208</v>
      </c>
      <c r="C26" s="125" t="s">
        <v>2</v>
      </c>
      <c r="D26" s="178"/>
      <c r="E26" s="7">
        <f t="shared" ref="E26:E35" si="5">SUM(F26:J26)</f>
        <v>40620</v>
      </c>
      <c r="F26" s="7">
        <f t="shared" ref="F26:J26" si="6">SUM(F27:F30)</f>
        <v>0</v>
      </c>
      <c r="G26" s="7">
        <f t="shared" si="6"/>
        <v>40620</v>
      </c>
      <c r="H26" s="7">
        <f t="shared" si="6"/>
        <v>0</v>
      </c>
      <c r="I26" s="7">
        <f t="shared" si="6"/>
        <v>0</v>
      </c>
      <c r="J26" s="7">
        <f t="shared" si="6"/>
        <v>0</v>
      </c>
      <c r="K26" s="5"/>
      <c r="L26" s="74"/>
    </row>
    <row r="27" spans="1:12" ht="30" x14ac:dyDescent="0.2">
      <c r="A27" s="174"/>
      <c r="B27" s="176"/>
      <c r="C27" s="125" t="s">
        <v>1</v>
      </c>
      <c r="D27" s="178"/>
      <c r="E27" s="7">
        <f t="shared" si="5"/>
        <v>0</v>
      </c>
      <c r="F27" s="7">
        <v>0</v>
      </c>
      <c r="G27" s="7">
        <v>0</v>
      </c>
      <c r="H27" s="7">
        <v>0</v>
      </c>
      <c r="I27" s="7">
        <v>0</v>
      </c>
      <c r="J27" s="7">
        <v>0</v>
      </c>
      <c r="K27" s="5"/>
      <c r="L27" s="74"/>
    </row>
    <row r="28" spans="1:12" ht="30" x14ac:dyDescent="0.2">
      <c r="A28" s="174"/>
      <c r="B28" s="176"/>
      <c r="C28" s="125" t="s">
        <v>7</v>
      </c>
      <c r="D28" s="178"/>
      <c r="E28" s="7">
        <f t="shared" si="5"/>
        <v>0</v>
      </c>
      <c r="F28" s="7">
        <v>0</v>
      </c>
      <c r="G28" s="7">
        <v>0</v>
      </c>
      <c r="H28" s="7">
        <v>0</v>
      </c>
      <c r="I28" s="7">
        <v>0</v>
      </c>
      <c r="J28" s="7">
        <v>0</v>
      </c>
      <c r="K28" s="5"/>
      <c r="L28" s="74"/>
    </row>
    <row r="29" spans="1:12" ht="45" x14ac:dyDescent="0.2">
      <c r="A29" s="174"/>
      <c r="B29" s="176"/>
      <c r="C29" s="125" t="s">
        <v>16</v>
      </c>
      <c r="D29" s="178"/>
      <c r="E29" s="7">
        <f t="shared" si="5"/>
        <v>40620</v>
      </c>
      <c r="F29" s="7">
        <v>0</v>
      </c>
      <c r="G29" s="7">
        <v>40620</v>
      </c>
      <c r="H29" s="7">
        <v>0</v>
      </c>
      <c r="I29" s="7">
        <v>0</v>
      </c>
      <c r="J29" s="7">
        <v>0</v>
      </c>
      <c r="K29" s="5"/>
      <c r="L29" s="74"/>
    </row>
    <row r="30" spans="1:12" ht="30" x14ac:dyDescent="0.2">
      <c r="A30" s="174"/>
      <c r="B30" s="177"/>
      <c r="C30" s="125" t="s">
        <v>26</v>
      </c>
      <c r="D30" s="178"/>
      <c r="E30" s="7">
        <f t="shared" si="5"/>
        <v>0</v>
      </c>
      <c r="F30" s="7">
        <v>0</v>
      </c>
      <c r="G30" s="7">
        <v>0</v>
      </c>
      <c r="H30" s="7">
        <v>0</v>
      </c>
      <c r="I30" s="7">
        <v>0</v>
      </c>
      <c r="J30" s="7">
        <v>0</v>
      </c>
      <c r="K30" s="5"/>
      <c r="L30" s="74"/>
    </row>
    <row r="31" spans="1:12" ht="15" customHeight="1" x14ac:dyDescent="0.2">
      <c r="A31" s="174" t="s">
        <v>172</v>
      </c>
      <c r="B31" s="175" t="s">
        <v>283</v>
      </c>
      <c r="C31" s="125" t="s">
        <v>2</v>
      </c>
      <c r="D31" s="178"/>
      <c r="E31" s="7">
        <f t="shared" si="5"/>
        <v>0</v>
      </c>
      <c r="F31" s="7">
        <f t="shared" ref="F31:J31" si="7">SUM(F32:F35)</f>
        <v>0</v>
      </c>
      <c r="G31" s="7">
        <f t="shared" si="7"/>
        <v>0</v>
      </c>
      <c r="H31" s="7">
        <f t="shared" si="7"/>
        <v>0</v>
      </c>
      <c r="I31" s="7">
        <f t="shared" si="7"/>
        <v>0</v>
      </c>
      <c r="J31" s="7">
        <f t="shared" si="7"/>
        <v>0</v>
      </c>
      <c r="K31" s="5"/>
      <c r="L31" s="74"/>
    </row>
    <row r="32" spans="1:12" ht="30" x14ac:dyDescent="0.2">
      <c r="A32" s="174"/>
      <c r="B32" s="176"/>
      <c r="C32" s="125" t="s">
        <v>1</v>
      </c>
      <c r="D32" s="178"/>
      <c r="E32" s="7">
        <f t="shared" si="5"/>
        <v>0</v>
      </c>
      <c r="F32" s="7">
        <v>0</v>
      </c>
      <c r="G32" s="7">
        <v>0</v>
      </c>
      <c r="H32" s="7">
        <v>0</v>
      </c>
      <c r="I32" s="7">
        <v>0</v>
      </c>
      <c r="J32" s="7">
        <v>0</v>
      </c>
      <c r="K32" s="5"/>
      <c r="L32" s="74"/>
    </row>
    <row r="33" spans="1:12" ht="30" x14ac:dyDescent="0.2">
      <c r="A33" s="174"/>
      <c r="B33" s="176"/>
      <c r="C33" s="125" t="s">
        <v>7</v>
      </c>
      <c r="D33" s="178"/>
      <c r="E33" s="7">
        <f t="shared" si="5"/>
        <v>0</v>
      </c>
      <c r="F33" s="7">
        <v>0</v>
      </c>
      <c r="G33" s="7">
        <v>0</v>
      </c>
      <c r="H33" s="7">
        <v>0</v>
      </c>
      <c r="I33" s="7">
        <v>0</v>
      </c>
      <c r="J33" s="7">
        <v>0</v>
      </c>
      <c r="K33" s="5"/>
      <c r="L33" s="74"/>
    </row>
    <row r="34" spans="1:12" ht="45" x14ac:dyDescent="0.2">
      <c r="A34" s="174"/>
      <c r="B34" s="176"/>
      <c r="C34" s="125" t="s">
        <v>16</v>
      </c>
      <c r="D34" s="178"/>
      <c r="E34" s="7">
        <f t="shared" si="5"/>
        <v>0</v>
      </c>
      <c r="F34" s="7">
        <v>0</v>
      </c>
      <c r="G34" s="7">
        <v>0</v>
      </c>
      <c r="H34" s="7">
        <v>0</v>
      </c>
      <c r="I34" s="7">
        <v>0</v>
      </c>
      <c r="J34" s="7">
        <v>0</v>
      </c>
      <c r="K34" s="5"/>
      <c r="L34" s="74"/>
    </row>
    <row r="35" spans="1:12" ht="30" x14ac:dyDescent="0.2">
      <c r="A35" s="174"/>
      <c r="B35" s="177"/>
      <c r="C35" s="125" t="s">
        <v>26</v>
      </c>
      <c r="D35" s="178"/>
      <c r="E35" s="7">
        <f t="shared" si="5"/>
        <v>0</v>
      </c>
      <c r="F35" s="7">
        <v>0</v>
      </c>
      <c r="G35" s="7">
        <v>0</v>
      </c>
      <c r="H35" s="7">
        <v>0</v>
      </c>
      <c r="I35" s="7">
        <v>0</v>
      </c>
      <c r="J35" s="7">
        <v>0</v>
      </c>
      <c r="K35" s="5"/>
      <c r="L35" s="74"/>
    </row>
    <row r="36" spans="1:12" ht="15" customHeight="1" x14ac:dyDescent="0.2">
      <c r="A36" s="174" t="s">
        <v>176</v>
      </c>
      <c r="B36" s="175" t="s">
        <v>268</v>
      </c>
      <c r="C36" s="125" t="s">
        <v>2</v>
      </c>
      <c r="D36" s="178"/>
      <c r="E36" s="7">
        <f t="shared" ref="E36:E40" si="8">SUM(F36:J36)</f>
        <v>8747</v>
      </c>
      <c r="F36" s="7">
        <f t="shared" ref="F36:J36" si="9">SUM(F37:F40)</f>
        <v>653</v>
      </c>
      <c r="G36" s="137">
        <f t="shared" si="9"/>
        <v>8094</v>
      </c>
      <c r="H36" s="7">
        <f t="shared" si="9"/>
        <v>0</v>
      </c>
      <c r="I36" s="7">
        <f t="shared" si="9"/>
        <v>0</v>
      </c>
      <c r="J36" s="7">
        <f t="shared" si="9"/>
        <v>0</v>
      </c>
      <c r="K36" s="5"/>
      <c r="L36" s="74"/>
    </row>
    <row r="37" spans="1:12" ht="30" x14ac:dyDescent="0.2">
      <c r="A37" s="174"/>
      <c r="B37" s="176"/>
      <c r="C37" s="125" t="s">
        <v>1</v>
      </c>
      <c r="D37" s="178"/>
      <c r="E37" s="7">
        <f t="shared" si="8"/>
        <v>0</v>
      </c>
      <c r="F37" s="7">
        <v>0</v>
      </c>
      <c r="G37" s="7">
        <v>0</v>
      </c>
      <c r="H37" s="7">
        <v>0</v>
      </c>
      <c r="I37" s="7">
        <v>0</v>
      </c>
      <c r="J37" s="7">
        <v>0</v>
      </c>
      <c r="K37" s="5"/>
      <c r="L37" s="74"/>
    </row>
    <row r="38" spans="1:12" ht="30" x14ac:dyDescent="0.2">
      <c r="A38" s="174"/>
      <c r="B38" s="176"/>
      <c r="C38" s="125" t="s">
        <v>7</v>
      </c>
      <c r="D38" s="178"/>
      <c r="E38" s="7">
        <f t="shared" si="8"/>
        <v>0</v>
      </c>
      <c r="F38" s="7">
        <v>0</v>
      </c>
      <c r="G38" s="7">
        <v>0</v>
      </c>
      <c r="H38" s="7">
        <v>0</v>
      </c>
      <c r="I38" s="7">
        <v>0</v>
      </c>
      <c r="J38" s="7">
        <v>0</v>
      </c>
      <c r="K38" s="5"/>
      <c r="L38" s="74"/>
    </row>
    <row r="39" spans="1:12" ht="45" x14ac:dyDescent="0.2">
      <c r="A39" s="174"/>
      <c r="B39" s="176"/>
      <c r="C39" s="125" t="s">
        <v>16</v>
      </c>
      <c r="D39" s="178"/>
      <c r="E39" s="7">
        <f t="shared" si="8"/>
        <v>8747</v>
      </c>
      <c r="F39" s="7">
        <v>653</v>
      </c>
      <c r="G39" s="137">
        <v>8094</v>
      </c>
      <c r="H39" s="7">
        <v>0</v>
      </c>
      <c r="I39" s="7">
        <v>0</v>
      </c>
      <c r="J39" s="7">
        <v>0</v>
      </c>
      <c r="K39" s="5"/>
      <c r="L39" s="74"/>
    </row>
    <row r="40" spans="1:12" ht="30" x14ac:dyDescent="0.2">
      <c r="A40" s="174"/>
      <c r="B40" s="177"/>
      <c r="C40" s="125" t="s">
        <v>26</v>
      </c>
      <c r="D40" s="178"/>
      <c r="E40" s="7">
        <f t="shared" si="8"/>
        <v>0</v>
      </c>
      <c r="F40" s="7">
        <v>0</v>
      </c>
      <c r="G40" s="7">
        <v>0</v>
      </c>
      <c r="H40" s="7">
        <v>0</v>
      </c>
      <c r="I40" s="7">
        <v>0</v>
      </c>
      <c r="J40" s="7">
        <v>0</v>
      </c>
      <c r="K40" s="5"/>
      <c r="L40" s="74"/>
    </row>
    <row r="41" spans="1:12" ht="15" customHeight="1" x14ac:dyDescent="0.2">
      <c r="A41" s="174" t="s">
        <v>178</v>
      </c>
      <c r="B41" s="175" t="s">
        <v>265</v>
      </c>
      <c r="C41" s="125" t="s">
        <v>2</v>
      </c>
      <c r="D41" s="178"/>
      <c r="E41" s="7">
        <f t="shared" ref="E41:E50" si="10">SUM(F41:J41)</f>
        <v>12000</v>
      </c>
      <c r="F41" s="7">
        <f t="shared" ref="F41:J41" si="11">SUM(F42:F45)</f>
        <v>0</v>
      </c>
      <c r="G41" s="7">
        <f t="shared" si="11"/>
        <v>12000</v>
      </c>
      <c r="H41" s="7">
        <f t="shared" si="11"/>
        <v>0</v>
      </c>
      <c r="I41" s="7">
        <f t="shared" si="11"/>
        <v>0</v>
      </c>
      <c r="J41" s="7">
        <f t="shared" si="11"/>
        <v>0</v>
      </c>
      <c r="K41" s="5"/>
      <c r="L41" s="74"/>
    </row>
    <row r="42" spans="1:12" ht="30" x14ac:dyDescent="0.2">
      <c r="A42" s="174"/>
      <c r="B42" s="176"/>
      <c r="C42" s="125" t="s">
        <v>1</v>
      </c>
      <c r="D42" s="178"/>
      <c r="E42" s="7">
        <f t="shared" si="10"/>
        <v>0</v>
      </c>
      <c r="F42" s="7">
        <v>0</v>
      </c>
      <c r="G42" s="7">
        <v>0</v>
      </c>
      <c r="H42" s="7">
        <v>0</v>
      </c>
      <c r="I42" s="7">
        <v>0</v>
      </c>
      <c r="J42" s="7">
        <v>0</v>
      </c>
      <c r="K42" s="5"/>
      <c r="L42" s="74"/>
    </row>
    <row r="43" spans="1:12" ht="30" x14ac:dyDescent="0.2">
      <c r="A43" s="174"/>
      <c r="B43" s="176"/>
      <c r="C43" s="125" t="s">
        <v>7</v>
      </c>
      <c r="D43" s="178"/>
      <c r="E43" s="7">
        <f t="shared" si="10"/>
        <v>0</v>
      </c>
      <c r="F43" s="7">
        <v>0</v>
      </c>
      <c r="G43" s="7">
        <v>0</v>
      </c>
      <c r="H43" s="7">
        <v>0</v>
      </c>
      <c r="I43" s="7">
        <v>0</v>
      </c>
      <c r="J43" s="7">
        <v>0</v>
      </c>
      <c r="K43" s="5"/>
      <c r="L43" s="74"/>
    </row>
    <row r="44" spans="1:12" ht="45" x14ac:dyDescent="0.2">
      <c r="A44" s="174"/>
      <c r="B44" s="176"/>
      <c r="C44" s="125" t="s">
        <v>16</v>
      </c>
      <c r="D44" s="178"/>
      <c r="E44" s="7">
        <f t="shared" si="10"/>
        <v>12000</v>
      </c>
      <c r="F44" s="7">
        <v>0</v>
      </c>
      <c r="G44" s="7">
        <v>12000</v>
      </c>
      <c r="H44" s="7">
        <v>0</v>
      </c>
      <c r="I44" s="7">
        <v>0</v>
      </c>
      <c r="J44" s="7">
        <v>0</v>
      </c>
      <c r="K44" s="5"/>
      <c r="L44" s="74"/>
    </row>
    <row r="45" spans="1:12" ht="30" x14ac:dyDescent="0.2">
      <c r="A45" s="174"/>
      <c r="B45" s="177"/>
      <c r="C45" s="125" t="s">
        <v>26</v>
      </c>
      <c r="D45" s="178"/>
      <c r="E45" s="7">
        <f t="shared" si="10"/>
        <v>0</v>
      </c>
      <c r="F45" s="7">
        <v>0</v>
      </c>
      <c r="G45" s="7">
        <v>0</v>
      </c>
      <c r="H45" s="7">
        <v>0</v>
      </c>
      <c r="I45" s="7">
        <v>0</v>
      </c>
      <c r="J45" s="7">
        <v>0</v>
      </c>
      <c r="K45" s="5"/>
      <c r="L45" s="74"/>
    </row>
    <row r="46" spans="1:12" ht="15" customHeight="1" x14ac:dyDescent="0.2">
      <c r="A46" s="174" t="s">
        <v>180</v>
      </c>
      <c r="B46" s="175" t="s">
        <v>289</v>
      </c>
      <c r="C46" s="125" t="s">
        <v>2</v>
      </c>
      <c r="D46" s="178"/>
      <c r="E46" s="7">
        <f t="shared" si="10"/>
        <v>0</v>
      </c>
      <c r="F46" s="7">
        <f t="shared" ref="F46:J46" si="12">SUM(F47:F50)</f>
        <v>0</v>
      </c>
      <c r="G46" s="7">
        <f t="shared" si="12"/>
        <v>0</v>
      </c>
      <c r="H46" s="7">
        <f t="shared" si="12"/>
        <v>0</v>
      </c>
      <c r="I46" s="7">
        <f t="shared" si="12"/>
        <v>0</v>
      </c>
      <c r="J46" s="7">
        <f t="shared" si="12"/>
        <v>0</v>
      </c>
      <c r="K46" s="5"/>
      <c r="L46" s="74"/>
    </row>
    <row r="47" spans="1:12" ht="30" x14ac:dyDescent="0.2">
      <c r="A47" s="174"/>
      <c r="B47" s="176"/>
      <c r="C47" s="125" t="s">
        <v>1</v>
      </c>
      <c r="D47" s="178"/>
      <c r="E47" s="7">
        <f t="shared" si="10"/>
        <v>0</v>
      </c>
      <c r="F47" s="7">
        <v>0</v>
      </c>
      <c r="G47" s="7">
        <v>0</v>
      </c>
      <c r="H47" s="7">
        <v>0</v>
      </c>
      <c r="I47" s="7">
        <v>0</v>
      </c>
      <c r="J47" s="7">
        <v>0</v>
      </c>
      <c r="K47" s="5"/>
      <c r="L47" s="74"/>
    </row>
    <row r="48" spans="1:12" ht="30" x14ac:dyDescent="0.2">
      <c r="A48" s="174"/>
      <c r="B48" s="176"/>
      <c r="C48" s="125" t="s">
        <v>7</v>
      </c>
      <c r="D48" s="178"/>
      <c r="E48" s="7">
        <f t="shared" si="10"/>
        <v>0</v>
      </c>
      <c r="F48" s="7">
        <v>0</v>
      </c>
      <c r="G48" s="7">
        <v>0</v>
      </c>
      <c r="H48" s="7">
        <v>0</v>
      </c>
      <c r="I48" s="7">
        <v>0</v>
      </c>
      <c r="J48" s="7">
        <v>0</v>
      </c>
      <c r="K48" s="5"/>
      <c r="L48" s="74"/>
    </row>
    <row r="49" spans="1:12" ht="45" x14ac:dyDescent="0.2">
      <c r="A49" s="174"/>
      <c r="B49" s="176"/>
      <c r="C49" s="125" t="s">
        <v>16</v>
      </c>
      <c r="D49" s="178"/>
      <c r="E49" s="7">
        <f t="shared" si="10"/>
        <v>0</v>
      </c>
      <c r="F49" s="7">
        <v>0</v>
      </c>
      <c r="G49" s="7">
        <v>0</v>
      </c>
      <c r="H49" s="7">
        <v>0</v>
      </c>
      <c r="I49" s="7">
        <v>0</v>
      </c>
      <c r="J49" s="7">
        <v>0</v>
      </c>
      <c r="K49" s="5"/>
      <c r="L49" s="74"/>
    </row>
    <row r="50" spans="1:12" ht="30" x14ac:dyDescent="0.2">
      <c r="A50" s="174"/>
      <c r="B50" s="177"/>
      <c r="C50" s="125" t="s">
        <v>26</v>
      </c>
      <c r="D50" s="178"/>
      <c r="E50" s="7">
        <f t="shared" si="10"/>
        <v>0</v>
      </c>
      <c r="F50" s="7">
        <v>0</v>
      </c>
      <c r="G50" s="7">
        <v>0</v>
      </c>
      <c r="H50" s="7">
        <v>0</v>
      </c>
      <c r="I50" s="7">
        <v>0</v>
      </c>
      <c r="J50" s="7">
        <v>0</v>
      </c>
      <c r="K50" s="5"/>
      <c r="L50" s="74"/>
    </row>
    <row r="51" spans="1:12" ht="15" customHeight="1" x14ac:dyDescent="0.2">
      <c r="A51" s="174" t="s">
        <v>181</v>
      </c>
      <c r="B51" s="175" t="s">
        <v>271</v>
      </c>
      <c r="C51" s="125" t="s">
        <v>2</v>
      </c>
      <c r="D51" s="178"/>
      <c r="E51" s="7">
        <f t="shared" ref="E51:E55" si="13">SUM(F51:J51)</f>
        <v>0</v>
      </c>
      <c r="F51" s="7">
        <f t="shared" ref="F51:J51" si="14">SUM(F52:F55)</f>
        <v>0</v>
      </c>
      <c r="G51" s="7">
        <f t="shared" si="14"/>
        <v>0</v>
      </c>
      <c r="H51" s="7">
        <f t="shared" si="14"/>
        <v>0</v>
      </c>
      <c r="I51" s="7">
        <f t="shared" si="14"/>
        <v>0</v>
      </c>
      <c r="J51" s="7">
        <f t="shared" si="14"/>
        <v>0</v>
      </c>
      <c r="K51" s="5"/>
      <c r="L51" s="74"/>
    </row>
    <row r="52" spans="1:12" ht="30" x14ac:dyDescent="0.2">
      <c r="A52" s="174"/>
      <c r="B52" s="176"/>
      <c r="C52" s="125" t="s">
        <v>1</v>
      </c>
      <c r="D52" s="178"/>
      <c r="E52" s="7">
        <f t="shared" si="13"/>
        <v>0</v>
      </c>
      <c r="F52" s="7">
        <v>0</v>
      </c>
      <c r="G52" s="7">
        <v>0</v>
      </c>
      <c r="H52" s="7">
        <v>0</v>
      </c>
      <c r="I52" s="7">
        <v>0</v>
      </c>
      <c r="J52" s="7">
        <v>0</v>
      </c>
      <c r="K52" s="5"/>
      <c r="L52" s="74"/>
    </row>
    <row r="53" spans="1:12" ht="30" x14ac:dyDescent="0.2">
      <c r="A53" s="174"/>
      <c r="B53" s="176"/>
      <c r="C53" s="125" t="s">
        <v>7</v>
      </c>
      <c r="D53" s="178"/>
      <c r="E53" s="7">
        <f t="shared" si="13"/>
        <v>0</v>
      </c>
      <c r="F53" s="7">
        <v>0</v>
      </c>
      <c r="G53" s="7">
        <v>0</v>
      </c>
      <c r="H53" s="7">
        <v>0</v>
      </c>
      <c r="I53" s="7">
        <v>0</v>
      </c>
      <c r="J53" s="7">
        <v>0</v>
      </c>
      <c r="K53" s="5"/>
      <c r="L53" s="74"/>
    </row>
    <row r="54" spans="1:12" ht="45" x14ac:dyDescent="0.2">
      <c r="A54" s="174"/>
      <c r="B54" s="176"/>
      <c r="C54" s="125" t="s">
        <v>16</v>
      </c>
      <c r="D54" s="178"/>
      <c r="E54" s="7">
        <f t="shared" si="13"/>
        <v>0</v>
      </c>
      <c r="F54" s="7">
        <v>0</v>
      </c>
      <c r="G54" s="7">
        <v>0</v>
      </c>
      <c r="H54" s="7">
        <v>0</v>
      </c>
      <c r="I54" s="7">
        <v>0</v>
      </c>
      <c r="J54" s="7">
        <v>0</v>
      </c>
      <c r="K54" s="5"/>
      <c r="L54" s="74"/>
    </row>
    <row r="55" spans="1:12" ht="30" x14ac:dyDescent="0.2">
      <c r="A55" s="174"/>
      <c r="B55" s="177"/>
      <c r="C55" s="125" t="s">
        <v>26</v>
      </c>
      <c r="D55" s="178"/>
      <c r="E55" s="7">
        <f t="shared" si="13"/>
        <v>0</v>
      </c>
      <c r="F55" s="7">
        <v>0</v>
      </c>
      <c r="G55" s="7">
        <v>0</v>
      </c>
      <c r="H55" s="7">
        <v>0</v>
      </c>
      <c r="I55" s="7">
        <v>0</v>
      </c>
      <c r="J55" s="7">
        <v>0</v>
      </c>
      <c r="K55" s="5"/>
      <c r="L55" s="74"/>
    </row>
    <row r="56" spans="1:12" ht="15" customHeight="1" x14ac:dyDescent="0.2">
      <c r="A56" s="174" t="s">
        <v>182</v>
      </c>
      <c r="B56" s="175" t="s">
        <v>264</v>
      </c>
      <c r="C56" s="125" t="s">
        <v>2</v>
      </c>
      <c r="D56" s="178"/>
      <c r="E56" s="7">
        <f t="shared" ref="E56:E65" si="15">SUM(F56:J56)</f>
        <v>1710.28</v>
      </c>
      <c r="F56" s="7">
        <f t="shared" ref="F56:J56" si="16">SUM(F57:F60)</f>
        <v>1710.28</v>
      </c>
      <c r="G56" s="7">
        <f t="shared" si="16"/>
        <v>0</v>
      </c>
      <c r="H56" s="7">
        <f t="shared" si="16"/>
        <v>0</v>
      </c>
      <c r="I56" s="7">
        <f t="shared" si="16"/>
        <v>0</v>
      </c>
      <c r="J56" s="7">
        <f t="shared" si="16"/>
        <v>0</v>
      </c>
      <c r="K56" s="5"/>
      <c r="L56" s="74"/>
    </row>
    <row r="57" spans="1:12" ht="30" x14ac:dyDescent="0.2">
      <c r="A57" s="174"/>
      <c r="B57" s="176"/>
      <c r="C57" s="125" t="s">
        <v>1</v>
      </c>
      <c r="D57" s="178"/>
      <c r="E57" s="7">
        <f t="shared" si="15"/>
        <v>0</v>
      </c>
      <c r="F57" s="7">
        <v>0</v>
      </c>
      <c r="G57" s="7">
        <v>0</v>
      </c>
      <c r="H57" s="7">
        <v>0</v>
      </c>
      <c r="I57" s="7">
        <v>0</v>
      </c>
      <c r="J57" s="7">
        <v>0</v>
      </c>
      <c r="K57" s="5"/>
      <c r="L57" s="74"/>
    </row>
    <row r="58" spans="1:12" ht="30" x14ac:dyDescent="0.2">
      <c r="A58" s="174"/>
      <c r="B58" s="176"/>
      <c r="C58" s="125" t="s">
        <v>7</v>
      </c>
      <c r="D58" s="178"/>
      <c r="E58" s="7">
        <f t="shared" si="15"/>
        <v>0</v>
      </c>
      <c r="F58" s="7">
        <v>0</v>
      </c>
      <c r="G58" s="7">
        <v>0</v>
      </c>
      <c r="H58" s="7">
        <v>0</v>
      </c>
      <c r="I58" s="7">
        <v>0</v>
      </c>
      <c r="J58" s="7">
        <v>0</v>
      </c>
      <c r="K58" s="5"/>
      <c r="L58" s="74"/>
    </row>
    <row r="59" spans="1:12" ht="45" x14ac:dyDescent="0.2">
      <c r="A59" s="174"/>
      <c r="B59" s="176"/>
      <c r="C59" s="125" t="s">
        <v>16</v>
      </c>
      <c r="D59" s="178"/>
      <c r="E59" s="7">
        <f t="shared" si="15"/>
        <v>1710.28</v>
      </c>
      <c r="F59" s="7">
        <v>1710.28</v>
      </c>
      <c r="G59" s="7">
        <v>0</v>
      </c>
      <c r="H59" s="7">
        <v>0</v>
      </c>
      <c r="I59" s="7">
        <v>0</v>
      </c>
      <c r="J59" s="7">
        <v>0</v>
      </c>
      <c r="K59" s="5"/>
      <c r="L59" s="74"/>
    </row>
    <row r="60" spans="1:12" ht="30" x14ac:dyDescent="0.2">
      <c r="A60" s="174"/>
      <c r="B60" s="177"/>
      <c r="C60" s="125" t="s">
        <v>26</v>
      </c>
      <c r="D60" s="178"/>
      <c r="E60" s="7">
        <f t="shared" si="15"/>
        <v>0</v>
      </c>
      <c r="F60" s="7">
        <v>0</v>
      </c>
      <c r="G60" s="7">
        <v>0</v>
      </c>
      <c r="H60" s="7">
        <v>0</v>
      </c>
      <c r="I60" s="7">
        <v>0</v>
      </c>
      <c r="J60" s="7">
        <v>0</v>
      </c>
      <c r="K60" s="5"/>
      <c r="L60" s="74"/>
    </row>
    <row r="61" spans="1:12" ht="15" customHeight="1" x14ac:dyDescent="0.2">
      <c r="A61" s="174" t="s">
        <v>184</v>
      </c>
      <c r="B61" s="175" t="s">
        <v>290</v>
      </c>
      <c r="C61" s="125" t="s">
        <v>2</v>
      </c>
      <c r="D61" s="178"/>
      <c r="E61" s="7">
        <f t="shared" si="15"/>
        <v>0</v>
      </c>
      <c r="F61" s="7">
        <f t="shared" ref="F61:J61" si="17">SUM(F62:F65)</f>
        <v>0</v>
      </c>
      <c r="G61" s="7">
        <f t="shared" si="17"/>
        <v>0</v>
      </c>
      <c r="H61" s="7">
        <f t="shared" si="17"/>
        <v>0</v>
      </c>
      <c r="I61" s="7">
        <f t="shared" si="17"/>
        <v>0</v>
      </c>
      <c r="J61" s="7">
        <f t="shared" si="17"/>
        <v>0</v>
      </c>
      <c r="K61" s="5"/>
      <c r="L61" s="74"/>
    </row>
    <row r="62" spans="1:12" ht="30" x14ac:dyDescent="0.2">
      <c r="A62" s="174"/>
      <c r="B62" s="176"/>
      <c r="C62" s="125" t="s">
        <v>1</v>
      </c>
      <c r="D62" s="178"/>
      <c r="E62" s="7">
        <f t="shared" si="15"/>
        <v>0</v>
      </c>
      <c r="F62" s="7">
        <v>0</v>
      </c>
      <c r="G62" s="7">
        <v>0</v>
      </c>
      <c r="H62" s="7">
        <v>0</v>
      </c>
      <c r="I62" s="7">
        <v>0</v>
      </c>
      <c r="J62" s="7">
        <v>0</v>
      </c>
      <c r="K62" s="5"/>
      <c r="L62" s="74"/>
    </row>
    <row r="63" spans="1:12" ht="30" x14ac:dyDescent="0.2">
      <c r="A63" s="174"/>
      <c r="B63" s="176"/>
      <c r="C63" s="125" t="s">
        <v>7</v>
      </c>
      <c r="D63" s="178"/>
      <c r="E63" s="7">
        <f t="shared" si="15"/>
        <v>0</v>
      </c>
      <c r="F63" s="7">
        <v>0</v>
      </c>
      <c r="G63" s="7">
        <v>0</v>
      </c>
      <c r="H63" s="7">
        <v>0</v>
      </c>
      <c r="I63" s="7">
        <v>0</v>
      </c>
      <c r="J63" s="7">
        <v>0</v>
      </c>
      <c r="K63" s="5"/>
      <c r="L63" s="74"/>
    </row>
    <row r="64" spans="1:12" ht="45" x14ac:dyDescent="0.2">
      <c r="A64" s="174"/>
      <c r="B64" s="176"/>
      <c r="C64" s="125" t="s">
        <v>16</v>
      </c>
      <c r="D64" s="178"/>
      <c r="E64" s="7">
        <f t="shared" si="15"/>
        <v>0</v>
      </c>
      <c r="F64" s="7">
        <v>0</v>
      </c>
      <c r="G64" s="7">
        <v>0</v>
      </c>
      <c r="H64" s="7">
        <v>0</v>
      </c>
      <c r="I64" s="7">
        <v>0</v>
      </c>
      <c r="J64" s="7">
        <v>0</v>
      </c>
      <c r="K64" s="5"/>
      <c r="L64" s="74"/>
    </row>
    <row r="65" spans="1:12" ht="30" x14ac:dyDescent="0.2">
      <c r="A65" s="174"/>
      <c r="B65" s="177"/>
      <c r="C65" s="125" t="s">
        <v>26</v>
      </c>
      <c r="D65" s="178"/>
      <c r="E65" s="7">
        <f t="shared" si="15"/>
        <v>0</v>
      </c>
      <c r="F65" s="7">
        <v>0</v>
      </c>
      <c r="G65" s="7">
        <v>0</v>
      </c>
      <c r="H65" s="7">
        <v>0</v>
      </c>
      <c r="I65" s="7">
        <v>0</v>
      </c>
      <c r="J65" s="7">
        <v>0</v>
      </c>
      <c r="K65" s="5"/>
      <c r="L65" s="74"/>
    </row>
    <row r="66" spans="1:12" ht="15" customHeight="1" x14ac:dyDescent="0.2">
      <c r="A66" s="174" t="s">
        <v>197</v>
      </c>
      <c r="B66" s="175" t="s">
        <v>273</v>
      </c>
      <c r="C66" s="125" t="s">
        <v>2</v>
      </c>
      <c r="D66" s="178"/>
      <c r="E66" s="7">
        <f t="shared" ref="E66:E70" si="18">SUM(F66:J66)</f>
        <v>9270</v>
      </c>
      <c r="F66" s="7">
        <f t="shared" ref="F66:J66" si="19">SUM(F67:F70)</f>
        <v>0</v>
      </c>
      <c r="G66" s="7">
        <f t="shared" si="19"/>
        <v>9270</v>
      </c>
      <c r="H66" s="7">
        <f t="shared" si="19"/>
        <v>0</v>
      </c>
      <c r="I66" s="7">
        <f t="shared" si="19"/>
        <v>0</v>
      </c>
      <c r="J66" s="7">
        <f t="shared" si="19"/>
        <v>0</v>
      </c>
      <c r="K66" s="5"/>
      <c r="L66" s="74"/>
    </row>
    <row r="67" spans="1:12" ht="30" x14ac:dyDescent="0.2">
      <c r="A67" s="174"/>
      <c r="B67" s="176"/>
      <c r="C67" s="125" t="s">
        <v>1</v>
      </c>
      <c r="D67" s="178"/>
      <c r="E67" s="7">
        <f t="shared" si="18"/>
        <v>0</v>
      </c>
      <c r="F67" s="7">
        <v>0</v>
      </c>
      <c r="G67" s="7">
        <v>0</v>
      </c>
      <c r="H67" s="7">
        <v>0</v>
      </c>
      <c r="I67" s="7">
        <v>0</v>
      </c>
      <c r="J67" s="7">
        <v>0</v>
      </c>
      <c r="K67" s="5"/>
      <c r="L67" s="74"/>
    </row>
    <row r="68" spans="1:12" ht="30" x14ac:dyDescent="0.2">
      <c r="A68" s="174"/>
      <c r="B68" s="176"/>
      <c r="C68" s="125" t="s">
        <v>7</v>
      </c>
      <c r="D68" s="178"/>
      <c r="E68" s="7">
        <f t="shared" si="18"/>
        <v>0</v>
      </c>
      <c r="F68" s="7">
        <v>0</v>
      </c>
      <c r="G68" s="7">
        <v>0</v>
      </c>
      <c r="H68" s="7">
        <v>0</v>
      </c>
      <c r="I68" s="7">
        <v>0</v>
      </c>
      <c r="J68" s="7">
        <v>0</v>
      </c>
      <c r="K68" s="5"/>
      <c r="L68" s="74"/>
    </row>
    <row r="69" spans="1:12" ht="45" x14ac:dyDescent="0.2">
      <c r="A69" s="174"/>
      <c r="B69" s="176"/>
      <c r="C69" s="125" t="s">
        <v>16</v>
      </c>
      <c r="D69" s="178"/>
      <c r="E69" s="7">
        <f t="shared" si="18"/>
        <v>9270</v>
      </c>
      <c r="F69" s="7">
        <v>0</v>
      </c>
      <c r="G69" s="7">
        <v>9270</v>
      </c>
      <c r="H69" s="7">
        <v>0</v>
      </c>
      <c r="I69" s="7">
        <v>0</v>
      </c>
      <c r="J69" s="7">
        <v>0</v>
      </c>
      <c r="K69" s="5"/>
      <c r="L69" s="74"/>
    </row>
    <row r="70" spans="1:12" ht="30" x14ac:dyDescent="0.2">
      <c r="A70" s="174"/>
      <c r="B70" s="177"/>
      <c r="C70" s="125" t="s">
        <v>26</v>
      </c>
      <c r="D70" s="178"/>
      <c r="E70" s="7">
        <f t="shared" si="18"/>
        <v>0</v>
      </c>
      <c r="F70" s="7">
        <v>0</v>
      </c>
      <c r="G70" s="7">
        <v>0</v>
      </c>
      <c r="H70" s="7">
        <v>0</v>
      </c>
      <c r="I70" s="7">
        <v>0</v>
      </c>
      <c r="J70" s="7">
        <v>0</v>
      </c>
      <c r="K70" s="5"/>
      <c r="L70" s="74"/>
    </row>
    <row r="71" spans="1:12" ht="15" customHeight="1" x14ac:dyDescent="0.2">
      <c r="A71" s="174" t="s">
        <v>230</v>
      </c>
      <c r="B71" s="175" t="s">
        <v>274</v>
      </c>
      <c r="C71" s="125" t="s">
        <v>2</v>
      </c>
      <c r="D71" s="178"/>
      <c r="E71" s="7">
        <f t="shared" ref="E71:E75" si="20">SUM(F71:J71)</f>
        <v>0</v>
      </c>
      <c r="F71" s="7">
        <f t="shared" ref="F71:J71" si="21">SUM(F72:F75)</f>
        <v>0</v>
      </c>
      <c r="G71" s="7">
        <f t="shared" si="21"/>
        <v>0</v>
      </c>
      <c r="H71" s="7">
        <f t="shared" si="21"/>
        <v>0</v>
      </c>
      <c r="I71" s="7">
        <f t="shared" si="21"/>
        <v>0</v>
      </c>
      <c r="J71" s="7">
        <f t="shared" si="21"/>
        <v>0</v>
      </c>
      <c r="K71" s="5"/>
      <c r="L71" s="74"/>
    </row>
    <row r="72" spans="1:12" ht="30" x14ac:dyDescent="0.2">
      <c r="A72" s="174"/>
      <c r="B72" s="176"/>
      <c r="C72" s="125" t="s">
        <v>1</v>
      </c>
      <c r="D72" s="178"/>
      <c r="E72" s="7">
        <f t="shared" si="20"/>
        <v>0</v>
      </c>
      <c r="F72" s="7">
        <v>0</v>
      </c>
      <c r="G72" s="7">
        <v>0</v>
      </c>
      <c r="H72" s="7">
        <v>0</v>
      </c>
      <c r="I72" s="7">
        <v>0</v>
      </c>
      <c r="J72" s="7">
        <v>0</v>
      </c>
      <c r="K72" s="5"/>
      <c r="L72" s="74"/>
    </row>
    <row r="73" spans="1:12" ht="30" x14ac:dyDescent="0.2">
      <c r="A73" s="174"/>
      <c r="B73" s="176"/>
      <c r="C73" s="125" t="s">
        <v>7</v>
      </c>
      <c r="D73" s="178"/>
      <c r="E73" s="7">
        <f t="shared" si="20"/>
        <v>0</v>
      </c>
      <c r="F73" s="7">
        <v>0</v>
      </c>
      <c r="G73" s="7">
        <v>0</v>
      </c>
      <c r="H73" s="7">
        <v>0</v>
      </c>
      <c r="I73" s="7">
        <v>0</v>
      </c>
      <c r="J73" s="7">
        <v>0</v>
      </c>
      <c r="K73" s="5"/>
      <c r="L73" s="74"/>
    </row>
    <row r="74" spans="1:12" ht="45" x14ac:dyDescent="0.2">
      <c r="A74" s="174"/>
      <c r="B74" s="176"/>
      <c r="C74" s="125" t="s">
        <v>16</v>
      </c>
      <c r="D74" s="178"/>
      <c r="E74" s="7">
        <f t="shared" si="20"/>
        <v>0</v>
      </c>
      <c r="F74" s="7">
        <v>0</v>
      </c>
      <c r="G74" s="7">
        <v>0</v>
      </c>
      <c r="H74" s="7">
        <v>0</v>
      </c>
      <c r="I74" s="7">
        <v>0</v>
      </c>
      <c r="J74" s="7">
        <v>0</v>
      </c>
      <c r="K74" s="5"/>
      <c r="L74" s="74"/>
    </row>
    <row r="75" spans="1:12" ht="30" x14ac:dyDescent="0.2">
      <c r="A75" s="174"/>
      <c r="B75" s="177"/>
      <c r="C75" s="125" t="s">
        <v>26</v>
      </c>
      <c r="D75" s="178"/>
      <c r="E75" s="7">
        <f t="shared" si="20"/>
        <v>0</v>
      </c>
      <c r="F75" s="7">
        <v>0</v>
      </c>
      <c r="G75" s="7">
        <v>0</v>
      </c>
      <c r="H75" s="7">
        <v>0</v>
      </c>
      <c r="I75" s="7">
        <v>0</v>
      </c>
      <c r="J75" s="7">
        <v>0</v>
      </c>
      <c r="K75" s="5"/>
      <c r="L75" s="74"/>
    </row>
    <row r="76" spans="1:12" ht="15" customHeight="1" x14ac:dyDescent="0.2">
      <c r="A76" s="174" t="s">
        <v>231</v>
      </c>
      <c r="B76" s="175" t="s">
        <v>267</v>
      </c>
      <c r="C76" s="125" t="s">
        <v>2</v>
      </c>
      <c r="D76" s="178"/>
      <c r="E76" s="7">
        <f t="shared" ref="E76:E100" si="22">SUM(F76:J76)</f>
        <v>3091.19</v>
      </c>
      <c r="F76" s="7">
        <f t="shared" ref="F76:J76" si="23">SUM(F77:F80)</f>
        <v>0</v>
      </c>
      <c r="G76" s="7">
        <f t="shared" si="23"/>
        <v>3091.19</v>
      </c>
      <c r="H76" s="7">
        <f t="shared" si="23"/>
        <v>0</v>
      </c>
      <c r="I76" s="7">
        <f t="shared" si="23"/>
        <v>0</v>
      </c>
      <c r="J76" s="7">
        <f t="shared" si="23"/>
        <v>0</v>
      </c>
      <c r="K76" s="5"/>
      <c r="L76" s="74"/>
    </row>
    <row r="77" spans="1:12" ht="30" x14ac:dyDescent="0.2">
      <c r="A77" s="174"/>
      <c r="B77" s="176"/>
      <c r="C77" s="125" t="s">
        <v>1</v>
      </c>
      <c r="D77" s="178"/>
      <c r="E77" s="7">
        <f t="shared" si="22"/>
        <v>0</v>
      </c>
      <c r="F77" s="7">
        <v>0</v>
      </c>
      <c r="G77" s="7">
        <v>0</v>
      </c>
      <c r="H77" s="7">
        <v>0</v>
      </c>
      <c r="I77" s="7">
        <v>0</v>
      </c>
      <c r="J77" s="7">
        <v>0</v>
      </c>
      <c r="K77" s="5"/>
      <c r="L77" s="74"/>
    </row>
    <row r="78" spans="1:12" ht="30" x14ac:dyDescent="0.2">
      <c r="A78" s="174"/>
      <c r="B78" s="176"/>
      <c r="C78" s="125" t="s">
        <v>7</v>
      </c>
      <c r="D78" s="178"/>
      <c r="E78" s="7">
        <f t="shared" si="22"/>
        <v>1999.99</v>
      </c>
      <c r="F78" s="7">
        <v>0</v>
      </c>
      <c r="G78" s="7">
        <v>1999.99</v>
      </c>
      <c r="H78" s="7">
        <v>0</v>
      </c>
      <c r="I78" s="7">
        <v>0</v>
      </c>
      <c r="J78" s="7">
        <v>0</v>
      </c>
      <c r="K78" s="5"/>
      <c r="L78" s="74"/>
    </row>
    <row r="79" spans="1:12" ht="45" x14ac:dyDescent="0.2">
      <c r="A79" s="174"/>
      <c r="B79" s="176"/>
      <c r="C79" s="125" t="s">
        <v>16</v>
      </c>
      <c r="D79" s="178"/>
      <c r="E79" s="7">
        <f t="shared" si="22"/>
        <v>1091.2</v>
      </c>
      <c r="F79" s="7">
        <v>0</v>
      </c>
      <c r="G79" s="7">
        <v>1091.2</v>
      </c>
      <c r="H79" s="7">
        <v>0</v>
      </c>
      <c r="I79" s="7">
        <v>0</v>
      </c>
      <c r="J79" s="7">
        <v>0</v>
      </c>
      <c r="K79" s="5"/>
      <c r="L79" s="74"/>
    </row>
    <row r="80" spans="1:12" ht="30" x14ac:dyDescent="0.2">
      <c r="A80" s="174"/>
      <c r="B80" s="177"/>
      <c r="C80" s="125" t="s">
        <v>26</v>
      </c>
      <c r="D80" s="178"/>
      <c r="E80" s="7">
        <f t="shared" si="22"/>
        <v>0</v>
      </c>
      <c r="F80" s="7">
        <v>0</v>
      </c>
      <c r="G80" s="7">
        <v>0</v>
      </c>
      <c r="H80" s="7">
        <v>0</v>
      </c>
      <c r="I80" s="7">
        <v>0</v>
      </c>
      <c r="J80" s="7">
        <v>0</v>
      </c>
      <c r="K80" s="5"/>
      <c r="L80" s="74"/>
    </row>
    <row r="81" spans="1:12" ht="15" customHeight="1" x14ac:dyDescent="0.2">
      <c r="A81" s="174" t="s">
        <v>232</v>
      </c>
      <c r="B81" s="175" t="s">
        <v>332</v>
      </c>
      <c r="C81" s="125" t="s">
        <v>2</v>
      </c>
      <c r="D81" s="178"/>
      <c r="E81" s="7">
        <f t="shared" ref="E81:E90" si="24">SUM(F81:J81)</f>
        <v>9492.43</v>
      </c>
      <c r="F81" s="7">
        <f t="shared" ref="F81:J81" si="25">SUM(F82:F85)</f>
        <v>0</v>
      </c>
      <c r="G81" s="7">
        <f t="shared" si="25"/>
        <v>9492.43</v>
      </c>
      <c r="H81" s="7">
        <f t="shared" si="25"/>
        <v>0</v>
      </c>
      <c r="I81" s="7">
        <f t="shared" si="25"/>
        <v>0</v>
      </c>
      <c r="J81" s="7">
        <f t="shared" si="25"/>
        <v>0</v>
      </c>
      <c r="K81" s="5"/>
      <c r="L81" s="74"/>
    </row>
    <row r="82" spans="1:12" ht="30" x14ac:dyDescent="0.2">
      <c r="A82" s="174"/>
      <c r="B82" s="176"/>
      <c r="C82" s="125" t="s">
        <v>1</v>
      </c>
      <c r="D82" s="178"/>
      <c r="E82" s="7">
        <f t="shared" si="24"/>
        <v>0</v>
      </c>
      <c r="F82" s="7">
        <v>0</v>
      </c>
      <c r="G82" s="7">
        <v>0</v>
      </c>
      <c r="H82" s="7">
        <v>0</v>
      </c>
      <c r="I82" s="7">
        <v>0</v>
      </c>
      <c r="J82" s="7">
        <v>0</v>
      </c>
      <c r="K82" s="5"/>
      <c r="L82" s="74"/>
    </row>
    <row r="83" spans="1:12" ht="30" x14ac:dyDescent="0.2">
      <c r="A83" s="174"/>
      <c r="B83" s="176"/>
      <c r="C83" s="125" t="s">
        <v>7</v>
      </c>
      <c r="D83" s="178"/>
      <c r="E83" s="7">
        <f t="shared" si="24"/>
        <v>6141.6</v>
      </c>
      <c r="F83" s="7">
        <v>0</v>
      </c>
      <c r="G83" s="7">
        <v>6141.6</v>
      </c>
      <c r="H83" s="7">
        <v>0</v>
      </c>
      <c r="I83" s="7">
        <v>0</v>
      </c>
      <c r="J83" s="7">
        <v>0</v>
      </c>
      <c r="K83" s="5"/>
      <c r="L83" s="74"/>
    </row>
    <row r="84" spans="1:12" ht="45" x14ac:dyDescent="0.2">
      <c r="A84" s="174"/>
      <c r="B84" s="176"/>
      <c r="C84" s="125" t="s">
        <v>16</v>
      </c>
      <c r="D84" s="178"/>
      <c r="E84" s="7">
        <f t="shared" si="24"/>
        <v>3350.83</v>
      </c>
      <c r="F84" s="7">
        <v>0</v>
      </c>
      <c r="G84" s="7">
        <v>3350.83</v>
      </c>
      <c r="H84" s="7">
        <v>0</v>
      </c>
      <c r="I84" s="7">
        <v>0</v>
      </c>
      <c r="J84" s="7">
        <v>0</v>
      </c>
      <c r="K84" s="5"/>
      <c r="L84" s="74"/>
    </row>
    <row r="85" spans="1:12" ht="30" x14ac:dyDescent="0.2">
      <c r="A85" s="174"/>
      <c r="B85" s="177"/>
      <c r="C85" s="125" t="s">
        <v>26</v>
      </c>
      <c r="D85" s="178"/>
      <c r="E85" s="7">
        <f t="shared" si="24"/>
        <v>0</v>
      </c>
      <c r="F85" s="7">
        <v>0</v>
      </c>
      <c r="G85" s="7">
        <v>0</v>
      </c>
      <c r="H85" s="7">
        <v>0</v>
      </c>
      <c r="I85" s="7">
        <v>0</v>
      </c>
      <c r="J85" s="7">
        <v>0</v>
      </c>
      <c r="K85" s="5"/>
      <c r="L85" s="74"/>
    </row>
    <row r="86" spans="1:12" ht="15" customHeight="1" x14ac:dyDescent="0.2">
      <c r="A86" s="180" t="s">
        <v>286</v>
      </c>
      <c r="B86" s="181" t="s">
        <v>413</v>
      </c>
      <c r="C86" s="140" t="s">
        <v>2</v>
      </c>
      <c r="D86" s="184"/>
      <c r="E86" s="137">
        <f t="shared" si="24"/>
        <v>2400</v>
      </c>
      <c r="F86" s="137">
        <f t="shared" ref="F86:J86" si="26">SUM(F87:F90)</f>
        <v>0</v>
      </c>
      <c r="G86" s="137">
        <f t="shared" si="26"/>
        <v>2400</v>
      </c>
      <c r="H86" s="137">
        <f t="shared" si="26"/>
        <v>0</v>
      </c>
      <c r="I86" s="137">
        <f t="shared" si="26"/>
        <v>0</v>
      </c>
      <c r="J86" s="137">
        <f t="shared" si="26"/>
        <v>0</v>
      </c>
      <c r="K86" s="143"/>
      <c r="L86" s="74"/>
    </row>
    <row r="87" spans="1:12" ht="30" x14ac:dyDescent="0.2">
      <c r="A87" s="180"/>
      <c r="B87" s="182"/>
      <c r="C87" s="140" t="s">
        <v>1</v>
      </c>
      <c r="D87" s="184"/>
      <c r="E87" s="137">
        <f t="shared" si="24"/>
        <v>0</v>
      </c>
      <c r="F87" s="137">
        <v>0</v>
      </c>
      <c r="G87" s="137">
        <v>0</v>
      </c>
      <c r="H87" s="137">
        <v>0</v>
      </c>
      <c r="I87" s="137">
        <v>0</v>
      </c>
      <c r="J87" s="137">
        <v>0</v>
      </c>
      <c r="K87" s="143"/>
      <c r="L87" s="74"/>
    </row>
    <row r="88" spans="1:12" ht="30" x14ac:dyDescent="0.2">
      <c r="A88" s="180"/>
      <c r="B88" s="182"/>
      <c r="C88" s="140" t="s">
        <v>7</v>
      </c>
      <c r="D88" s="184"/>
      <c r="E88" s="137">
        <f t="shared" si="24"/>
        <v>0</v>
      </c>
      <c r="F88" s="137">
        <v>0</v>
      </c>
      <c r="G88" s="137">
        <v>0</v>
      </c>
      <c r="H88" s="137">
        <v>0</v>
      </c>
      <c r="I88" s="137">
        <v>0</v>
      </c>
      <c r="J88" s="137">
        <v>0</v>
      </c>
      <c r="K88" s="143"/>
      <c r="L88" s="74"/>
    </row>
    <row r="89" spans="1:12" ht="45" x14ac:dyDescent="0.2">
      <c r="A89" s="180"/>
      <c r="B89" s="182"/>
      <c r="C89" s="140" t="s">
        <v>16</v>
      </c>
      <c r="D89" s="184"/>
      <c r="E89" s="137">
        <f t="shared" si="24"/>
        <v>2400</v>
      </c>
      <c r="F89" s="137">
        <v>0</v>
      </c>
      <c r="G89" s="137">
        <v>2400</v>
      </c>
      <c r="H89" s="137">
        <v>0</v>
      </c>
      <c r="I89" s="137">
        <v>0</v>
      </c>
      <c r="J89" s="137">
        <v>0</v>
      </c>
      <c r="K89" s="143"/>
      <c r="L89" s="74"/>
    </row>
    <row r="90" spans="1:12" ht="30" x14ac:dyDescent="0.2">
      <c r="A90" s="180"/>
      <c r="B90" s="183"/>
      <c r="C90" s="140" t="s">
        <v>26</v>
      </c>
      <c r="D90" s="184"/>
      <c r="E90" s="137">
        <f t="shared" si="24"/>
        <v>0</v>
      </c>
      <c r="F90" s="137">
        <v>0</v>
      </c>
      <c r="G90" s="137">
        <v>0</v>
      </c>
      <c r="H90" s="137">
        <v>0</v>
      </c>
      <c r="I90" s="137">
        <v>0</v>
      </c>
      <c r="J90" s="137">
        <v>0</v>
      </c>
      <c r="K90" s="143"/>
      <c r="L90" s="74"/>
    </row>
    <row r="91" spans="1:12" ht="15" customHeight="1" x14ac:dyDescent="0.2">
      <c r="A91" s="180" t="s">
        <v>294</v>
      </c>
      <c r="B91" s="181" t="s">
        <v>418</v>
      </c>
      <c r="C91" s="140" t="s">
        <v>2</v>
      </c>
      <c r="D91" s="184"/>
      <c r="E91" s="137">
        <f t="shared" ref="E91:E95" si="27">SUM(F91:J91)</f>
        <v>60000</v>
      </c>
      <c r="F91" s="137">
        <f t="shared" ref="F91:J91" si="28">SUM(F92:F95)</f>
        <v>0</v>
      </c>
      <c r="G91" s="137">
        <f t="shared" si="28"/>
        <v>60000</v>
      </c>
      <c r="H91" s="137">
        <f t="shared" si="28"/>
        <v>0</v>
      </c>
      <c r="I91" s="137">
        <f t="shared" si="28"/>
        <v>0</v>
      </c>
      <c r="J91" s="137">
        <f t="shared" si="28"/>
        <v>0</v>
      </c>
      <c r="K91" s="143"/>
      <c r="L91" s="74"/>
    </row>
    <row r="92" spans="1:12" ht="30" x14ac:dyDescent="0.2">
      <c r="A92" s="180"/>
      <c r="B92" s="182"/>
      <c r="C92" s="140" t="s">
        <v>1</v>
      </c>
      <c r="D92" s="184"/>
      <c r="E92" s="137">
        <f t="shared" si="27"/>
        <v>0</v>
      </c>
      <c r="F92" s="137">
        <v>0</v>
      </c>
      <c r="G92" s="137">
        <v>0</v>
      </c>
      <c r="H92" s="137">
        <v>0</v>
      </c>
      <c r="I92" s="137">
        <v>0</v>
      </c>
      <c r="J92" s="137">
        <v>0</v>
      </c>
      <c r="K92" s="143"/>
      <c r="L92" s="74"/>
    </row>
    <row r="93" spans="1:12" ht="30" x14ac:dyDescent="0.2">
      <c r="A93" s="180"/>
      <c r="B93" s="182"/>
      <c r="C93" s="140" t="s">
        <v>7</v>
      </c>
      <c r="D93" s="184"/>
      <c r="E93" s="137">
        <f t="shared" si="27"/>
        <v>0</v>
      </c>
      <c r="F93" s="137">
        <v>0</v>
      </c>
      <c r="G93" s="137">
        <v>0</v>
      </c>
      <c r="H93" s="137">
        <v>0</v>
      </c>
      <c r="I93" s="137">
        <v>0</v>
      </c>
      <c r="J93" s="137">
        <v>0</v>
      </c>
      <c r="K93" s="143"/>
      <c r="L93" s="74"/>
    </row>
    <row r="94" spans="1:12" ht="45" x14ac:dyDescent="0.2">
      <c r="A94" s="180"/>
      <c r="B94" s="182"/>
      <c r="C94" s="140" t="s">
        <v>16</v>
      </c>
      <c r="D94" s="184"/>
      <c r="E94" s="137">
        <f t="shared" si="27"/>
        <v>60000</v>
      </c>
      <c r="F94" s="137">
        <v>0</v>
      </c>
      <c r="G94" s="137">
        <v>60000</v>
      </c>
      <c r="H94" s="137">
        <v>0</v>
      </c>
      <c r="I94" s="137">
        <v>0</v>
      </c>
      <c r="J94" s="137">
        <v>0</v>
      </c>
      <c r="K94" s="143"/>
      <c r="L94" s="74"/>
    </row>
    <row r="95" spans="1:12" ht="30" x14ac:dyDescent="0.2">
      <c r="A95" s="180"/>
      <c r="B95" s="183"/>
      <c r="C95" s="140" t="s">
        <v>26</v>
      </c>
      <c r="D95" s="184"/>
      <c r="E95" s="137">
        <f t="shared" si="27"/>
        <v>0</v>
      </c>
      <c r="F95" s="137">
        <v>0</v>
      </c>
      <c r="G95" s="137">
        <v>0</v>
      </c>
      <c r="H95" s="137">
        <v>0</v>
      </c>
      <c r="I95" s="137">
        <v>0</v>
      </c>
      <c r="J95" s="137">
        <v>0</v>
      </c>
      <c r="K95" s="143"/>
      <c r="L95" s="74"/>
    </row>
    <row r="96" spans="1:12" ht="15" customHeight="1" x14ac:dyDescent="0.2">
      <c r="A96" s="174" t="s">
        <v>414</v>
      </c>
      <c r="B96" s="175" t="s">
        <v>291</v>
      </c>
      <c r="C96" s="125" t="s">
        <v>2</v>
      </c>
      <c r="D96" s="178"/>
      <c r="E96" s="7">
        <f t="shared" si="22"/>
        <v>0</v>
      </c>
      <c r="F96" s="7">
        <f t="shared" ref="F96:J96" si="29">SUM(F97:F100)</f>
        <v>0</v>
      </c>
      <c r="G96" s="7">
        <f t="shared" si="29"/>
        <v>0</v>
      </c>
      <c r="H96" s="7">
        <f t="shared" si="29"/>
        <v>0</v>
      </c>
      <c r="I96" s="7">
        <f t="shared" si="29"/>
        <v>0</v>
      </c>
      <c r="J96" s="7">
        <f t="shared" si="29"/>
        <v>0</v>
      </c>
      <c r="K96" s="5"/>
      <c r="L96" s="74"/>
    </row>
    <row r="97" spans="1:12" ht="30" x14ac:dyDescent="0.2">
      <c r="A97" s="174"/>
      <c r="B97" s="176"/>
      <c r="C97" s="125" t="s">
        <v>1</v>
      </c>
      <c r="D97" s="178"/>
      <c r="E97" s="7">
        <f t="shared" si="22"/>
        <v>0</v>
      </c>
      <c r="F97" s="7">
        <v>0</v>
      </c>
      <c r="G97" s="7">
        <v>0</v>
      </c>
      <c r="H97" s="7">
        <v>0</v>
      </c>
      <c r="I97" s="7">
        <v>0</v>
      </c>
      <c r="J97" s="7">
        <v>0</v>
      </c>
      <c r="K97" s="5"/>
      <c r="L97" s="74"/>
    </row>
    <row r="98" spans="1:12" ht="30" x14ac:dyDescent="0.2">
      <c r="A98" s="174"/>
      <c r="B98" s="176"/>
      <c r="C98" s="125" t="s">
        <v>7</v>
      </c>
      <c r="D98" s="178"/>
      <c r="E98" s="7">
        <f t="shared" si="22"/>
        <v>0</v>
      </c>
      <c r="F98" s="7">
        <v>0</v>
      </c>
      <c r="G98" s="7">
        <v>0</v>
      </c>
      <c r="H98" s="7">
        <v>0</v>
      </c>
      <c r="I98" s="7">
        <v>0</v>
      </c>
      <c r="J98" s="7">
        <v>0</v>
      </c>
      <c r="K98" s="5"/>
      <c r="L98" s="74"/>
    </row>
    <row r="99" spans="1:12" ht="45" x14ac:dyDescent="0.2">
      <c r="A99" s="174"/>
      <c r="B99" s="176"/>
      <c r="C99" s="125" t="s">
        <v>16</v>
      </c>
      <c r="D99" s="178"/>
      <c r="E99" s="7">
        <f t="shared" si="22"/>
        <v>0</v>
      </c>
      <c r="F99" s="7">
        <v>0</v>
      </c>
      <c r="G99" s="7">
        <v>0</v>
      </c>
      <c r="H99" s="7">
        <v>0</v>
      </c>
      <c r="I99" s="7">
        <v>0</v>
      </c>
      <c r="J99" s="7">
        <v>0</v>
      </c>
      <c r="K99" s="5"/>
      <c r="L99" s="74"/>
    </row>
    <row r="100" spans="1:12" ht="30" x14ac:dyDescent="0.2">
      <c r="A100" s="174"/>
      <c r="B100" s="177"/>
      <c r="C100" s="125" t="s">
        <v>26</v>
      </c>
      <c r="D100" s="178"/>
      <c r="E100" s="7">
        <f t="shared" si="22"/>
        <v>0</v>
      </c>
      <c r="F100" s="7">
        <v>0</v>
      </c>
      <c r="G100" s="7">
        <v>0</v>
      </c>
      <c r="H100" s="7">
        <v>0</v>
      </c>
      <c r="I100" s="7">
        <v>0</v>
      </c>
      <c r="J100" s="7">
        <v>0</v>
      </c>
      <c r="K100" s="5"/>
      <c r="L100" s="74"/>
    </row>
    <row r="101" spans="1:12" ht="15" customHeight="1" x14ac:dyDescent="0.2">
      <c r="A101" s="174" t="s">
        <v>415</v>
      </c>
      <c r="B101" s="175" t="s">
        <v>276</v>
      </c>
      <c r="C101" s="125" t="s">
        <v>2</v>
      </c>
      <c r="D101" s="178"/>
      <c r="E101" s="7">
        <f t="shared" ref="E101:E105" si="30">SUM(F101:J101)</f>
        <v>30380</v>
      </c>
      <c r="F101" s="7">
        <f t="shared" ref="F101:J101" si="31">SUM(F102:F105)</f>
        <v>30380</v>
      </c>
      <c r="G101" s="7">
        <f t="shared" si="31"/>
        <v>0</v>
      </c>
      <c r="H101" s="7">
        <f t="shared" si="31"/>
        <v>0</v>
      </c>
      <c r="I101" s="7">
        <f t="shared" si="31"/>
        <v>0</v>
      </c>
      <c r="J101" s="7">
        <f t="shared" si="31"/>
        <v>0</v>
      </c>
      <c r="K101" s="5"/>
      <c r="L101" s="74"/>
    </row>
    <row r="102" spans="1:12" ht="30" x14ac:dyDescent="0.2">
      <c r="A102" s="174"/>
      <c r="B102" s="176"/>
      <c r="C102" s="125" t="s">
        <v>1</v>
      </c>
      <c r="D102" s="178"/>
      <c r="E102" s="7">
        <f t="shared" si="30"/>
        <v>0</v>
      </c>
      <c r="F102" s="7">
        <v>0</v>
      </c>
      <c r="G102" s="7">
        <v>0</v>
      </c>
      <c r="H102" s="7">
        <v>0</v>
      </c>
      <c r="I102" s="7">
        <v>0</v>
      </c>
      <c r="J102" s="7">
        <v>0</v>
      </c>
      <c r="K102" s="5"/>
      <c r="L102" s="74"/>
    </row>
    <row r="103" spans="1:12" ht="30" x14ac:dyDescent="0.2">
      <c r="A103" s="174"/>
      <c r="B103" s="176"/>
      <c r="C103" s="125" t="s">
        <v>7</v>
      </c>
      <c r="D103" s="178"/>
      <c r="E103" s="7">
        <f t="shared" si="30"/>
        <v>30380</v>
      </c>
      <c r="F103" s="7">
        <v>30380</v>
      </c>
      <c r="G103" s="7">
        <v>0</v>
      </c>
      <c r="H103" s="7">
        <v>0</v>
      </c>
      <c r="I103" s="7">
        <v>0</v>
      </c>
      <c r="J103" s="7">
        <v>0</v>
      </c>
      <c r="K103" s="5"/>
      <c r="L103" s="74"/>
    </row>
    <row r="104" spans="1:12" ht="45" x14ac:dyDescent="0.2">
      <c r="A104" s="174"/>
      <c r="B104" s="176"/>
      <c r="C104" s="125" t="s">
        <v>16</v>
      </c>
      <c r="D104" s="178"/>
      <c r="E104" s="7">
        <f t="shared" si="30"/>
        <v>0</v>
      </c>
      <c r="F104" s="7">
        <v>0</v>
      </c>
      <c r="G104" s="7">
        <v>0</v>
      </c>
      <c r="H104" s="7">
        <v>0</v>
      </c>
      <c r="I104" s="7">
        <v>0</v>
      </c>
      <c r="J104" s="7">
        <v>0</v>
      </c>
      <c r="K104" s="5"/>
      <c r="L104" s="74"/>
    </row>
    <row r="105" spans="1:12" ht="30" x14ac:dyDescent="0.2">
      <c r="A105" s="174"/>
      <c r="B105" s="177"/>
      <c r="C105" s="125" t="s">
        <v>26</v>
      </c>
      <c r="D105" s="178"/>
      <c r="E105" s="7">
        <f t="shared" si="30"/>
        <v>0</v>
      </c>
      <c r="F105" s="7">
        <v>0</v>
      </c>
      <c r="G105" s="7">
        <v>0</v>
      </c>
      <c r="H105" s="7">
        <v>0</v>
      </c>
      <c r="I105" s="7">
        <v>0</v>
      </c>
      <c r="J105" s="7">
        <v>0</v>
      </c>
      <c r="K105" s="5"/>
      <c r="L105" s="74"/>
    </row>
    <row r="106" spans="1:12" ht="59.25" customHeight="1" x14ac:dyDescent="0.2">
      <c r="A106" s="123" t="s">
        <v>10</v>
      </c>
      <c r="B106" s="14" t="s">
        <v>156</v>
      </c>
      <c r="C106" s="125"/>
      <c r="D106" s="125"/>
      <c r="E106" s="125"/>
      <c r="F106" s="7"/>
      <c r="G106" s="7"/>
      <c r="H106" s="125"/>
      <c r="I106" s="125"/>
      <c r="J106" s="125"/>
      <c r="K106" s="125"/>
      <c r="L106" s="73"/>
    </row>
    <row r="107" spans="1:12" ht="15" customHeight="1" x14ac:dyDescent="0.2">
      <c r="A107" s="174" t="s">
        <v>164</v>
      </c>
      <c r="B107" s="179" t="s">
        <v>287</v>
      </c>
      <c r="C107" s="125" t="s">
        <v>2</v>
      </c>
      <c r="D107" s="178" t="s">
        <v>38</v>
      </c>
      <c r="E107" s="7">
        <f t="shared" ref="E107:J107" si="32">SUM(E108:E111)</f>
        <v>0</v>
      </c>
      <c r="F107" s="7">
        <f t="shared" si="32"/>
        <v>0</v>
      </c>
      <c r="G107" s="7">
        <f t="shared" si="32"/>
        <v>0</v>
      </c>
      <c r="H107" s="7">
        <f t="shared" si="32"/>
        <v>0</v>
      </c>
      <c r="I107" s="7">
        <f t="shared" si="32"/>
        <v>0</v>
      </c>
      <c r="J107" s="7">
        <f t="shared" si="32"/>
        <v>0</v>
      </c>
      <c r="K107" s="5"/>
      <c r="L107" s="74"/>
    </row>
    <row r="108" spans="1:12" ht="30" x14ac:dyDescent="0.2">
      <c r="A108" s="174"/>
      <c r="B108" s="179"/>
      <c r="C108" s="125" t="s">
        <v>1</v>
      </c>
      <c r="D108" s="178"/>
      <c r="E108" s="78">
        <f>SUM(F108:J108)</f>
        <v>0</v>
      </c>
      <c r="F108" s="78">
        <v>0</v>
      </c>
      <c r="G108" s="78">
        <v>0</v>
      </c>
      <c r="H108" s="78">
        <v>0</v>
      </c>
      <c r="I108" s="78">
        <v>0</v>
      </c>
      <c r="J108" s="78">
        <v>0</v>
      </c>
      <c r="K108" s="5"/>
      <c r="L108" s="74"/>
    </row>
    <row r="109" spans="1:12" ht="30" x14ac:dyDescent="0.2">
      <c r="A109" s="174"/>
      <c r="B109" s="179"/>
      <c r="C109" s="125" t="s">
        <v>7</v>
      </c>
      <c r="D109" s="178"/>
      <c r="E109" s="78">
        <f t="shared" ref="E109:E111" si="33">SUM(F109:J109)</f>
        <v>0</v>
      </c>
      <c r="F109" s="78">
        <v>0</v>
      </c>
      <c r="G109" s="78">
        <v>0</v>
      </c>
      <c r="H109" s="78">
        <v>0</v>
      </c>
      <c r="I109" s="78">
        <v>0</v>
      </c>
      <c r="J109" s="78">
        <v>0</v>
      </c>
      <c r="K109" s="5"/>
      <c r="L109" s="74"/>
    </row>
    <row r="110" spans="1:12" ht="45" x14ac:dyDescent="0.2">
      <c r="A110" s="174"/>
      <c r="B110" s="179"/>
      <c r="C110" s="125" t="s">
        <v>16</v>
      </c>
      <c r="D110" s="178"/>
      <c r="E110" s="78">
        <f t="shared" si="33"/>
        <v>0</v>
      </c>
      <c r="F110" s="78">
        <v>0</v>
      </c>
      <c r="G110" s="78">
        <v>0</v>
      </c>
      <c r="H110" s="78">
        <v>0</v>
      </c>
      <c r="I110" s="78">
        <v>0</v>
      </c>
      <c r="J110" s="78">
        <v>0</v>
      </c>
      <c r="K110" s="5"/>
      <c r="L110" s="74"/>
    </row>
    <row r="111" spans="1:12" ht="30" x14ac:dyDescent="0.2">
      <c r="A111" s="174"/>
      <c r="B111" s="179"/>
      <c r="C111" s="125" t="s">
        <v>26</v>
      </c>
      <c r="D111" s="178"/>
      <c r="E111" s="78">
        <f t="shared" si="33"/>
        <v>0</v>
      </c>
      <c r="F111" s="78">
        <v>0</v>
      </c>
      <c r="G111" s="78">
        <v>0</v>
      </c>
      <c r="H111" s="78">
        <v>0</v>
      </c>
      <c r="I111" s="78">
        <v>0</v>
      </c>
      <c r="J111" s="78">
        <v>0</v>
      </c>
      <c r="K111" s="5"/>
      <c r="L111" s="74"/>
    </row>
    <row r="112" spans="1:12" ht="15" customHeight="1" x14ac:dyDescent="0.2">
      <c r="A112" s="174" t="s">
        <v>165</v>
      </c>
      <c r="B112" s="179" t="s">
        <v>224</v>
      </c>
      <c r="C112" s="125" t="s">
        <v>2</v>
      </c>
      <c r="D112" s="178" t="s">
        <v>38</v>
      </c>
      <c r="E112" s="7">
        <f t="shared" ref="E112:J112" si="34">SUM(E113:E116)</f>
        <v>741290.38</v>
      </c>
      <c r="F112" s="7">
        <f t="shared" si="34"/>
        <v>126956.02</v>
      </c>
      <c r="G112" s="7">
        <f t="shared" si="34"/>
        <v>20000</v>
      </c>
      <c r="H112" s="137">
        <f t="shared" si="34"/>
        <v>498500</v>
      </c>
      <c r="I112" s="137">
        <f t="shared" si="34"/>
        <v>95834.36</v>
      </c>
      <c r="J112" s="7">
        <f t="shared" si="34"/>
        <v>0</v>
      </c>
      <c r="K112" s="5"/>
      <c r="L112" s="74"/>
    </row>
    <row r="113" spans="1:12" ht="30" x14ac:dyDescent="0.2">
      <c r="A113" s="174"/>
      <c r="B113" s="179"/>
      <c r="C113" s="125" t="s">
        <v>1</v>
      </c>
      <c r="D113" s="178"/>
      <c r="E113" s="78">
        <f>SUM(F113:J113)</f>
        <v>227249.13</v>
      </c>
      <c r="F113" s="78">
        <v>60558.01</v>
      </c>
      <c r="G113" s="78">
        <v>0</v>
      </c>
      <c r="H113" s="141">
        <v>120187.5</v>
      </c>
      <c r="I113" s="78">
        <v>46503.62</v>
      </c>
      <c r="J113" s="78">
        <v>0</v>
      </c>
      <c r="K113" s="5"/>
      <c r="L113" s="74"/>
    </row>
    <row r="114" spans="1:12" ht="30" x14ac:dyDescent="0.2">
      <c r="A114" s="174"/>
      <c r="B114" s="179"/>
      <c r="C114" s="125" t="s">
        <v>7</v>
      </c>
      <c r="D114" s="178"/>
      <c r="E114" s="78">
        <f t="shared" ref="E114:E116" si="35">SUM(F114:J114)</f>
        <v>250439.72</v>
      </c>
      <c r="F114" s="78">
        <v>20186.009999999998</v>
      </c>
      <c r="G114" s="78">
        <v>12940</v>
      </c>
      <c r="H114" s="141">
        <v>201812.5</v>
      </c>
      <c r="I114" s="141">
        <v>15501.21</v>
      </c>
      <c r="J114" s="78">
        <v>0</v>
      </c>
      <c r="K114" s="5"/>
      <c r="L114" s="74"/>
    </row>
    <row r="115" spans="1:12" ht="45" x14ac:dyDescent="0.2">
      <c r="A115" s="174"/>
      <c r="B115" s="179"/>
      <c r="C115" s="125" t="s">
        <v>16</v>
      </c>
      <c r="D115" s="178"/>
      <c r="E115" s="78">
        <f t="shared" si="35"/>
        <v>263601.53000000003</v>
      </c>
      <c r="F115" s="78">
        <v>46212</v>
      </c>
      <c r="G115" s="78">
        <v>7060</v>
      </c>
      <c r="H115" s="141">
        <v>176500</v>
      </c>
      <c r="I115" s="141">
        <v>33829.53</v>
      </c>
      <c r="J115" s="78">
        <v>0</v>
      </c>
      <c r="K115" s="5"/>
      <c r="L115" s="74"/>
    </row>
    <row r="116" spans="1:12" ht="30" x14ac:dyDescent="0.2">
      <c r="A116" s="174"/>
      <c r="B116" s="179"/>
      <c r="C116" s="125" t="s">
        <v>26</v>
      </c>
      <c r="D116" s="178"/>
      <c r="E116" s="78">
        <f t="shared" si="35"/>
        <v>0</v>
      </c>
      <c r="F116" s="78">
        <v>0</v>
      </c>
      <c r="G116" s="78">
        <v>0</v>
      </c>
      <c r="H116" s="78">
        <v>0</v>
      </c>
      <c r="I116" s="78">
        <v>0</v>
      </c>
      <c r="J116" s="78">
        <v>0</v>
      </c>
      <c r="K116" s="5"/>
      <c r="L116" s="74"/>
    </row>
    <row r="117" spans="1:12" ht="15" customHeight="1" x14ac:dyDescent="0.2">
      <c r="A117" s="174" t="s">
        <v>166</v>
      </c>
      <c r="B117" s="179" t="s">
        <v>277</v>
      </c>
      <c r="C117" s="125" t="s">
        <v>2</v>
      </c>
      <c r="D117" s="178" t="s">
        <v>38</v>
      </c>
      <c r="E117" s="7">
        <f t="shared" ref="E117:J117" si="36">SUM(E118:E121)</f>
        <v>0</v>
      </c>
      <c r="F117" s="7">
        <f t="shared" si="36"/>
        <v>0</v>
      </c>
      <c r="G117" s="7">
        <f t="shared" si="36"/>
        <v>0</v>
      </c>
      <c r="H117" s="7">
        <f t="shared" si="36"/>
        <v>0</v>
      </c>
      <c r="I117" s="7">
        <f t="shared" si="36"/>
        <v>0</v>
      </c>
      <c r="J117" s="7">
        <f t="shared" si="36"/>
        <v>0</v>
      </c>
      <c r="K117" s="5"/>
      <c r="L117" s="74"/>
    </row>
    <row r="118" spans="1:12" ht="30" x14ac:dyDescent="0.2">
      <c r="A118" s="174"/>
      <c r="B118" s="179"/>
      <c r="C118" s="125" t="s">
        <v>1</v>
      </c>
      <c r="D118" s="178"/>
      <c r="E118" s="78">
        <f>SUM(F118:J118)</f>
        <v>0</v>
      </c>
      <c r="F118" s="78">
        <v>0</v>
      </c>
      <c r="G118" s="78">
        <v>0</v>
      </c>
      <c r="H118" s="78">
        <v>0</v>
      </c>
      <c r="I118" s="78">
        <v>0</v>
      </c>
      <c r="J118" s="78">
        <v>0</v>
      </c>
      <c r="K118" s="5"/>
      <c r="L118" s="74"/>
    </row>
    <row r="119" spans="1:12" ht="30" x14ac:dyDescent="0.2">
      <c r="A119" s="174"/>
      <c r="B119" s="179"/>
      <c r="C119" s="125" t="s">
        <v>7</v>
      </c>
      <c r="D119" s="178"/>
      <c r="E119" s="78">
        <f t="shared" ref="E119:E121" si="37">SUM(F119:J119)</f>
        <v>0</v>
      </c>
      <c r="F119" s="78">
        <v>0</v>
      </c>
      <c r="G119" s="78">
        <v>0</v>
      </c>
      <c r="H119" s="78">
        <v>0</v>
      </c>
      <c r="I119" s="78">
        <v>0</v>
      </c>
      <c r="J119" s="78">
        <v>0</v>
      </c>
      <c r="K119" s="5"/>
      <c r="L119" s="74"/>
    </row>
    <row r="120" spans="1:12" ht="45" x14ac:dyDescent="0.2">
      <c r="A120" s="174"/>
      <c r="B120" s="179"/>
      <c r="C120" s="125" t="s">
        <v>16</v>
      </c>
      <c r="D120" s="178"/>
      <c r="E120" s="78">
        <f t="shared" si="37"/>
        <v>0</v>
      </c>
      <c r="F120" s="78">
        <v>0</v>
      </c>
      <c r="G120" s="78">
        <v>0</v>
      </c>
      <c r="H120" s="78">
        <v>0</v>
      </c>
      <c r="I120" s="78">
        <v>0</v>
      </c>
      <c r="J120" s="78">
        <v>0</v>
      </c>
      <c r="K120" s="5"/>
      <c r="L120" s="74"/>
    </row>
    <row r="121" spans="1:12" ht="30" x14ac:dyDescent="0.2">
      <c r="A121" s="174"/>
      <c r="B121" s="179"/>
      <c r="C121" s="125" t="s">
        <v>26</v>
      </c>
      <c r="D121" s="178"/>
      <c r="E121" s="78">
        <f t="shared" si="37"/>
        <v>0</v>
      </c>
      <c r="F121" s="78">
        <v>0</v>
      </c>
      <c r="G121" s="78">
        <v>0</v>
      </c>
      <c r="H121" s="78">
        <v>0</v>
      </c>
      <c r="I121" s="78">
        <v>0</v>
      </c>
      <c r="J121" s="78">
        <v>0</v>
      </c>
      <c r="K121" s="5"/>
      <c r="L121" s="74"/>
    </row>
    <row r="122" spans="1:12" ht="15" customHeight="1" x14ac:dyDescent="0.2">
      <c r="A122" s="174" t="s">
        <v>167</v>
      </c>
      <c r="B122" s="175" t="s">
        <v>209</v>
      </c>
      <c r="C122" s="125" t="s">
        <v>2</v>
      </c>
      <c r="D122" s="178" t="s">
        <v>38</v>
      </c>
      <c r="E122" s="7">
        <f t="shared" ref="E122:E126" si="38">SUM(F122:J122)</f>
        <v>28035.01</v>
      </c>
      <c r="F122" s="7">
        <f t="shared" ref="F122:J122" si="39">SUM(F123:F126)</f>
        <v>13884.789999999999</v>
      </c>
      <c r="G122" s="137">
        <f t="shared" si="39"/>
        <v>4150.22</v>
      </c>
      <c r="H122" s="7">
        <f t="shared" si="39"/>
        <v>5000</v>
      </c>
      <c r="I122" s="7">
        <f t="shared" si="39"/>
        <v>5000</v>
      </c>
      <c r="J122" s="7">
        <f t="shared" si="39"/>
        <v>0</v>
      </c>
      <c r="K122" s="5"/>
      <c r="L122" s="74"/>
    </row>
    <row r="123" spans="1:12" ht="30" x14ac:dyDescent="0.2">
      <c r="A123" s="174"/>
      <c r="B123" s="176"/>
      <c r="C123" s="125" t="s">
        <v>1</v>
      </c>
      <c r="D123" s="178"/>
      <c r="E123" s="7">
        <f t="shared" si="38"/>
        <v>0</v>
      </c>
      <c r="F123" s="7">
        <v>0</v>
      </c>
      <c r="G123" s="7">
        <v>0</v>
      </c>
      <c r="H123" s="7">
        <v>0</v>
      </c>
      <c r="I123" s="7">
        <v>0</v>
      </c>
      <c r="J123" s="7">
        <v>0</v>
      </c>
      <c r="K123" s="5"/>
      <c r="L123" s="74"/>
    </row>
    <row r="124" spans="1:12" ht="30" x14ac:dyDescent="0.2">
      <c r="A124" s="174"/>
      <c r="B124" s="176"/>
      <c r="C124" s="125" t="s">
        <v>7</v>
      </c>
      <c r="D124" s="178"/>
      <c r="E124" s="7">
        <f t="shared" si="38"/>
        <v>11515.9</v>
      </c>
      <c r="F124" s="7">
        <v>8830.7099999999991</v>
      </c>
      <c r="G124" s="137">
        <v>2685.19</v>
      </c>
      <c r="H124" s="7">
        <v>0</v>
      </c>
      <c r="I124" s="7">
        <v>0</v>
      </c>
      <c r="J124" s="7">
        <v>0</v>
      </c>
      <c r="K124" s="5"/>
      <c r="L124" s="74"/>
    </row>
    <row r="125" spans="1:12" ht="45" x14ac:dyDescent="0.2">
      <c r="A125" s="174"/>
      <c r="B125" s="176"/>
      <c r="C125" s="125" t="s">
        <v>16</v>
      </c>
      <c r="D125" s="178"/>
      <c r="E125" s="7">
        <f t="shared" si="38"/>
        <v>16519.11</v>
      </c>
      <c r="F125" s="7">
        <v>5054.08</v>
      </c>
      <c r="G125" s="137">
        <v>1465.03</v>
      </c>
      <c r="H125" s="7">
        <v>5000</v>
      </c>
      <c r="I125" s="7">
        <v>5000</v>
      </c>
      <c r="J125" s="7">
        <v>0</v>
      </c>
      <c r="K125" s="5"/>
      <c r="L125" s="74"/>
    </row>
    <row r="126" spans="1:12" ht="30" x14ac:dyDescent="0.2">
      <c r="A126" s="174"/>
      <c r="B126" s="177"/>
      <c r="C126" s="125" t="s">
        <v>26</v>
      </c>
      <c r="D126" s="178"/>
      <c r="E126" s="7">
        <f t="shared" si="38"/>
        <v>0</v>
      </c>
      <c r="F126" s="7">
        <v>0</v>
      </c>
      <c r="G126" s="7">
        <v>0</v>
      </c>
      <c r="H126" s="7">
        <v>0</v>
      </c>
      <c r="I126" s="7">
        <v>0</v>
      </c>
      <c r="J126" s="7">
        <v>0</v>
      </c>
      <c r="K126" s="5"/>
      <c r="L126" s="74"/>
    </row>
    <row r="127" spans="1:12" ht="15" customHeight="1" x14ac:dyDescent="0.2">
      <c r="A127" s="174" t="s">
        <v>158</v>
      </c>
      <c r="B127" s="175" t="s">
        <v>235</v>
      </c>
      <c r="C127" s="125" t="s">
        <v>2</v>
      </c>
      <c r="D127" s="178" t="s">
        <v>38</v>
      </c>
      <c r="E127" s="7">
        <f t="shared" ref="E127:E161" si="40">SUM(F127:J127)</f>
        <v>74160.67</v>
      </c>
      <c r="F127" s="7">
        <f t="shared" ref="F127:J127" si="41">SUM(F128:F131)</f>
        <v>0</v>
      </c>
      <c r="G127" s="137">
        <f t="shared" si="41"/>
        <v>20747.34</v>
      </c>
      <c r="H127" s="7">
        <f t="shared" si="41"/>
        <v>43631.07</v>
      </c>
      <c r="I127" s="7">
        <f t="shared" si="41"/>
        <v>9782.26</v>
      </c>
      <c r="J127" s="7">
        <f t="shared" si="41"/>
        <v>0</v>
      </c>
      <c r="K127" s="5"/>
      <c r="L127" s="74"/>
    </row>
    <row r="128" spans="1:12" ht="30" x14ac:dyDescent="0.2">
      <c r="A128" s="174"/>
      <c r="B128" s="176"/>
      <c r="C128" s="125" t="s">
        <v>1</v>
      </c>
      <c r="D128" s="178"/>
      <c r="E128" s="7">
        <f t="shared" si="40"/>
        <v>0</v>
      </c>
      <c r="F128" s="7">
        <v>0</v>
      </c>
      <c r="G128" s="7">
        <v>0</v>
      </c>
      <c r="H128" s="7">
        <v>0</v>
      </c>
      <c r="I128" s="7">
        <v>0</v>
      </c>
      <c r="J128" s="7">
        <v>0</v>
      </c>
      <c r="K128" s="5"/>
      <c r="L128" s="74"/>
    </row>
    <row r="129" spans="1:12" ht="30" x14ac:dyDescent="0.2">
      <c r="A129" s="174"/>
      <c r="B129" s="176"/>
      <c r="C129" s="125" t="s">
        <v>7</v>
      </c>
      <c r="D129" s="178"/>
      <c r="E129" s="7">
        <f t="shared" si="40"/>
        <v>47981.950000000004</v>
      </c>
      <c r="F129" s="7">
        <v>0</v>
      </c>
      <c r="G129" s="137">
        <v>13423.53</v>
      </c>
      <c r="H129" s="7">
        <v>28229.3</v>
      </c>
      <c r="I129" s="7">
        <v>6329.12</v>
      </c>
      <c r="J129" s="7">
        <v>0</v>
      </c>
      <c r="K129" s="5"/>
      <c r="L129" s="74"/>
    </row>
    <row r="130" spans="1:12" ht="45" x14ac:dyDescent="0.2">
      <c r="A130" s="174"/>
      <c r="B130" s="176"/>
      <c r="C130" s="125" t="s">
        <v>16</v>
      </c>
      <c r="D130" s="178"/>
      <c r="E130" s="7">
        <f t="shared" si="40"/>
        <v>26178.720000000001</v>
      </c>
      <c r="F130" s="7">
        <v>0</v>
      </c>
      <c r="G130" s="137">
        <v>7323.81</v>
      </c>
      <c r="H130" s="7">
        <v>15401.77</v>
      </c>
      <c r="I130" s="7">
        <v>3453.14</v>
      </c>
      <c r="J130" s="7">
        <v>0</v>
      </c>
      <c r="K130" s="5"/>
      <c r="L130" s="74"/>
    </row>
    <row r="131" spans="1:12" ht="30" x14ac:dyDescent="0.2">
      <c r="A131" s="174"/>
      <c r="B131" s="177"/>
      <c r="C131" s="125" t="s">
        <v>26</v>
      </c>
      <c r="D131" s="178"/>
      <c r="E131" s="7">
        <f t="shared" si="40"/>
        <v>0</v>
      </c>
      <c r="F131" s="7">
        <v>0</v>
      </c>
      <c r="G131" s="7">
        <v>0</v>
      </c>
      <c r="H131" s="7">
        <v>0</v>
      </c>
      <c r="I131" s="7">
        <v>0</v>
      </c>
      <c r="J131" s="7">
        <v>0</v>
      </c>
      <c r="K131" s="5"/>
      <c r="L131" s="74"/>
    </row>
    <row r="132" spans="1:12" ht="15" customHeight="1" x14ac:dyDescent="0.2">
      <c r="A132" s="174" t="s">
        <v>159</v>
      </c>
      <c r="B132" s="175" t="s">
        <v>278</v>
      </c>
      <c r="C132" s="125" t="s">
        <v>2</v>
      </c>
      <c r="D132" s="178" t="s">
        <v>38</v>
      </c>
      <c r="E132" s="7">
        <f t="shared" ref="E132:E136" si="42">SUM(F132:J132)</f>
        <v>0</v>
      </c>
      <c r="F132" s="7">
        <f t="shared" ref="F132:J132" si="43">SUM(F133:F136)</f>
        <v>0</v>
      </c>
      <c r="G132" s="7">
        <f t="shared" si="43"/>
        <v>0</v>
      </c>
      <c r="H132" s="7">
        <f t="shared" si="43"/>
        <v>0</v>
      </c>
      <c r="I132" s="7">
        <f t="shared" si="43"/>
        <v>0</v>
      </c>
      <c r="J132" s="7">
        <f t="shared" si="43"/>
        <v>0</v>
      </c>
      <c r="K132" s="5"/>
      <c r="L132" s="74"/>
    </row>
    <row r="133" spans="1:12" ht="30" x14ac:dyDescent="0.2">
      <c r="A133" s="174"/>
      <c r="B133" s="176"/>
      <c r="C133" s="125" t="s">
        <v>1</v>
      </c>
      <c r="D133" s="178"/>
      <c r="E133" s="7">
        <f t="shared" si="42"/>
        <v>0</v>
      </c>
      <c r="F133" s="7">
        <v>0</v>
      </c>
      <c r="G133" s="7">
        <v>0</v>
      </c>
      <c r="H133" s="7">
        <v>0</v>
      </c>
      <c r="I133" s="7">
        <v>0</v>
      </c>
      <c r="J133" s="7">
        <v>0</v>
      </c>
      <c r="K133" s="5"/>
      <c r="L133" s="74"/>
    </row>
    <row r="134" spans="1:12" ht="30" x14ac:dyDescent="0.2">
      <c r="A134" s="174"/>
      <c r="B134" s="176"/>
      <c r="C134" s="125" t="s">
        <v>7</v>
      </c>
      <c r="D134" s="178"/>
      <c r="E134" s="7">
        <f t="shared" si="42"/>
        <v>0</v>
      </c>
      <c r="F134" s="7">
        <v>0</v>
      </c>
      <c r="G134" s="7">
        <v>0</v>
      </c>
      <c r="H134" s="7">
        <v>0</v>
      </c>
      <c r="I134" s="7">
        <v>0</v>
      </c>
      <c r="J134" s="7">
        <v>0</v>
      </c>
      <c r="K134" s="5"/>
      <c r="L134" s="74"/>
    </row>
    <row r="135" spans="1:12" ht="45" x14ac:dyDescent="0.2">
      <c r="A135" s="174"/>
      <c r="B135" s="176"/>
      <c r="C135" s="125" t="s">
        <v>16</v>
      </c>
      <c r="D135" s="178"/>
      <c r="E135" s="7">
        <f t="shared" si="42"/>
        <v>0</v>
      </c>
      <c r="F135" s="7">
        <v>0</v>
      </c>
      <c r="G135" s="7">
        <v>0</v>
      </c>
      <c r="H135" s="7">
        <v>0</v>
      </c>
      <c r="I135" s="7">
        <v>0</v>
      </c>
      <c r="J135" s="7">
        <v>0</v>
      </c>
      <c r="K135" s="5"/>
      <c r="L135" s="74"/>
    </row>
    <row r="136" spans="1:12" ht="30" x14ac:dyDescent="0.2">
      <c r="A136" s="174"/>
      <c r="B136" s="177"/>
      <c r="C136" s="125" t="s">
        <v>26</v>
      </c>
      <c r="D136" s="178"/>
      <c r="E136" s="7">
        <f t="shared" si="42"/>
        <v>0</v>
      </c>
      <c r="F136" s="7">
        <v>0</v>
      </c>
      <c r="G136" s="7">
        <v>0</v>
      </c>
      <c r="H136" s="7">
        <v>0</v>
      </c>
      <c r="I136" s="7">
        <v>0</v>
      </c>
      <c r="J136" s="7">
        <v>0</v>
      </c>
      <c r="K136" s="5"/>
      <c r="L136" s="74"/>
    </row>
    <row r="137" spans="1:12" ht="15" customHeight="1" x14ac:dyDescent="0.2">
      <c r="A137" s="174" t="s">
        <v>168</v>
      </c>
      <c r="B137" s="175" t="s">
        <v>236</v>
      </c>
      <c r="C137" s="125" t="s">
        <v>2</v>
      </c>
      <c r="D137" s="178" t="s">
        <v>38</v>
      </c>
      <c r="E137" s="7">
        <f t="shared" ref="E137:E156" si="44">SUM(F137:J137)</f>
        <v>17866.669999999998</v>
      </c>
      <c r="F137" s="7">
        <f t="shared" ref="F137:J137" si="45">SUM(F138:F141)</f>
        <v>17866.669999999998</v>
      </c>
      <c r="G137" s="7">
        <f t="shared" si="45"/>
        <v>0</v>
      </c>
      <c r="H137" s="7">
        <f t="shared" si="45"/>
        <v>0</v>
      </c>
      <c r="I137" s="7">
        <f t="shared" si="45"/>
        <v>0</v>
      </c>
      <c r="J137" s="7">
        <f t="shared" si="45"/>
        <v>0</v>
      </c>
      <c r="K137" s="5"/>
      <c r="L137" s="74"/>
    </row>
    <row r="138" spans="1:12" ht="30" x14ac:dyDescent="0.2">
      <c r="A138" s="174"/>
      <c r="B138" s="176"/>
      <c r="C138" s="125" t="s">
        <v>1</v>
      </c>
      <c r="D138" s="178"/>
      <c r="E138" s="7">
        <f t="shared" si="44"/>
        <v>0</v>
      </c>
      <c r="F138" s="7">
        <v>0</v>
      </c>
      <c r="G138" s="7">
        <v>0</v>
      </c>
      <c r="H138" s="7">
        <v>0</v>
      </c>
      <c r="I138" s="7">
        <v>0</v>
      </c>
      <c r="J138" s="7">
        <v>0</v>
      </c>
      <c r="K138" s="5"/>
      <c r="L138" s="74"/>
    </row>
    <row r="139" spans="1:12" ht="30" x14ac:dyDescent="0.2">
      <c r="A139" s="174"/>
      <c r="B139" s="176"/>
      <c r="C139" s="125" t="s">
        <v>7</v>
      </c>
      <c r="D139" s="178"/>
      <c r="E139" s="7">
        <f t="shared" si="44"/>
        <v>5360</v>
      </c>
      <c r="F139" s="6">
        <v>5360</v>
      </c>
      <c r="G139" s="7">
        <v>0</v>
      </c>
      <c r="H139" s="7">
        <v>0</v>
      </c>
      <c r="I139" s="7">
        <v>0</v>
      </c>
      <c r="J139" s="7">
        <v>0</v>
      </c>
      <c r="K139" s="5"/>
      <c r="L139" s="74"/>
    </row>
    <row r="140" spans="1:12" ht="45" x14ac:dyDescent="0.2">
      <c r="A140" s="174"/>
      <c r="B140" s="176"/>
      <c r="C140" s="125" t="s">
        <v>16</v>
      </c>
      <c r="D140" s="178"/>
      <c r="E140" s="7">
        <f t="shared" si="44"/>
        <v>12506.67</v>
      </c>
      <c r="F140" s="6">
        <v>12506.67</v>
      </c>
      <c r="G140" s="7">
        <v>0</v>
      </c>
      <c r="H140" s="7">
        <v>0</v>
      </c>
      <c r="I140" s="7">
        <v>0</v>
      </c>
      <c r="J140" s="7">
        <v>0</v>
      </c>
      <c r="K140" s="5"/>
      <c r="L140" s="74"/>
    </row>
    <row r="141" spans="1:12" ht="30" x14ac:dyDescent="0.2">
      <c r="A141" s="174"/>
      <c r="B141" s="177"/>
      <c r="C141" s="125" t="s">
        <v>26</v>
      </c>
      <c r="D141" s="178"/>
      <c r="E141" s="7">
        <f t="shared" si="44"/>
        <v>0</v>
      </c>
      <c r="F141" s="7">
        <v>0</v>
      </c>
      <c r="G141" s="7">
        <v>0</v>
      </c>
      <c r="H141" s="7">
        <v>0</v>
      </c>
      <c r="I141" s="7">
        <v>0</v>
      </c>
      <c r="J141" s="7">
        <v>0</v>
      </c>
      <c r="K141" s="5"/>
      <c r="L141" s="74"/>
    </row>
    <row r="142" spans="1:12" ht="15" customHeight="1" x14ac:dyDescent="0.2">
      <c r="A142" s="174" t="s">
        <v>179</v>
      </c>
      <c r="B142" s="175" t="s">
        <v>237</v>
      </c>
      <c r="C142" s="125" t="s">
        <v>2</v>
      </c>
      <c r="D142" s="178" t="s">
        <v>38</v>
      </c>
      <c r="E142" s="7">
        <f t="shared" si="44"/>
        <v>0</v>
      </c>
      <c r="F142" s="7">
        <f t="shared" ref="F142:J142" si="46">SUM(F143:F146)</f>
        <v>0</v>
      </c>
      <c r="G142" s="7">
        <f t="shared" si="46"/>
        <v>0</v>
      </c>
      <c r="H142" s="7">
        <f t="shared" si="46"/>
        <v>0</v>
      </c>
      <c r="I142" s="7">
        <f t="shared" si="46"/>
        <v>0</v>
      </c>
      <c r="J142" s="7">
        <f t="shared" si="46"/>
        <v>0</v>
      </c>
      <c r="K142" s="5"/>
      <c r="L142" s="74"/>
    </row>
    <row r="143" spans="1:12" ht="30" x14ac:dyDescent="0.2">
      <c r="A143" s="174"/>
      <c r="B143" s="176"/>
      <c r="C143" s="125" t="s">
        <v>1</v>
      </c>
      <c r="D143" s="178"/>
      <c r="E143" s="7">
        <f t="shared" si="44"/>
        <v>0</v>
      </c>
      <c r="F143" s="7">
        <v>0</v>
      </c>
      <c r="G143" s="7">
        <v>0</v>
      </c>
      <c r="H143" s="7">
        <v>0</v>
      </c>
      <c r="I143" s="7">
        <v>0</v>
      </c>
      <c r="J143" s="7">
        <v>0</v>
      </c>
      <c r="K143" s="5"/>
      <c r="L143" s="74"/>
    </row>
    <row r="144" spans="1:12" ht="30" x14ac:dyDescent="0.2">
      <c r="A144" s="174"/>
      <c r="B144" s="176"/>
      <c r="C144" s="125" t="s">
        <v>7</v>
      </c>
      <c r="D144" s="178"/>
      <c r="E144" s="7">
        <f t="shared" si="44"/>
        <v>0</v>
      </c>
      <c r="F144" s="7">
        <v>0</v>
      </c>
      <c r="G144" s="7">
        <v>0</v>
      </c>
      <c r="H144" s="7">
        <v>0</v>
      </c>
      <c r="I144" s="7">
        <v>0</v>
      </c>
      <c r="J144" s="7">
        <v>0</v>
      </c>
      <c r="K144" s="5"/>
      <c r="L144" s="74"/>
    </row>
    <row r="145" spans="1:12" ht="45" x14ac:dyDescent="0.2">
      <c r="A145" s="174"/>
      <c r="B145" s="176"/>
      <c r="C145" s="125" t="s">
        <v>16</v>
      </c>
      <c r="D145" s="178"/>
      <c r="E145" s="7">
        <f t="shared" si="44"/>
        <v>0</v>
      </c>
      <c r="F145" s="7">
        <v>0</v>
      </c>
      <c r="G145" s="7">
        <v>0</v>
      </c>
      <c r="H145" s="7">
        <v>0</v>
      </c>
      <c r="I145" s="7">
        <v>0</v>
      </c>
      <c r="J145" s="7">
        <v>0</v>
      </c>
      <c r="K145" s="5"/>
      <c r="L145" s="74"/>
    </row>
    <row r="146" spans="1:12" ht="30" x14ac:dyDescent="0.2">
      <c r="A146" s="174"/>
      <c r="B146" s="177"/>
      <c r="C146" s="125" t="s">
        <v>26</v>
      </c>
      <c r="D146" s="178"/>
      <c r="E146" s="7">
        <f t="shared" si="44"/>
        <v>0</v>
      </c>
      <c r="F146" s="7">
        <v>0</v>
      </c>
      <c r="G146" s="7">
        <v>0</v>
      </c>
      <c r="H146" s="7">
        <v>0</v>
      </c>
      <c r="I146" s="7">
        <v>0</v>
      </c>
      <c r="J146" s="7">
        <v>0</v>
      </c>
      <c r="K146" s="5"/>
      <c r="L146" s="74"/>
    </row>
    <row r="147" spans="1:12" ht="15" customHeight="1" x14ac:dyDescent="0.2">
      <c r="A147" s="190" t="s">
        <v>292</v>
      </c>
      <c r="B147" s="175" t="s">
        <v>238</v>
      </c>
      <c r="C147" s="125" t="s">
        <v>2</v>
      </c>
      <c r="D147" s="178" t="s">
        <v>38</v>
      </c>
      <c r="E147" s="7">
        <f t="shared" si="44"/>
        <v>27777.78</v>
      </c>
      <c r="F147" s="7">
        <f t="shared" ref="F147:J147" si="47">SUM(F148:F151)</f>
        <v>0</v>
      </c>
      <c r="G147" s="7">
        <f t="shared" si="47"/>
        <v>27777.78</v>
      </c>
      <c r="H147" s="7">
        <f t="shared" si="47"/>
        <v>0</v>
      </c>
      <c r="I147" s="7">
        <f t="shared" si="47"/>
        <v>0</v>
      </c>
      <c r="J147" s="7">
        <f t="shared" si="47"/>
        <v>0</v>
      </c>
      <c r="K147" s="5"/>
      <c r="L147" s="74"/>
    </row>
    <row r="148" spans="1:12" ht="30" x14ac:dyDescent="0.2">
      <c r="A148" s="191"/>
      <c r="B148" s="176"/>
      <c r="C148" s="125" t="s">
        <v>1</v>
      </c>
      <c r="D148" s="178"/>
      <c r="E148" s="7">
        <f t="shared" si="44"/>
        <v>0</v>
      </c>
      <c r="F148" s="7">
        <v>0</v>
      </c>
      <c r="G148" s="7">
        <v>0</v>
      </c>
      <c r="H148" s="7">
        <v>0</v>
      </c>
      <c r="I148" s="7">
        <v>0</v>
      </c>
      <c r="J148" s="7">
        <v>0</v>
      </c>
      <c r="K148" s="5"/>
      <c r="L148" s="74"/>
    </row>
    <row r="149" spans="1:12" ht="30" x14ac:dyDescent="0.2">
      <c r="A149" s="191"/>
      <c r="B149" s="176"/>
      <c r="C149" s="125" t="s">
        <v>7</v>
      </c>
      <c r="D149" s="178"/>
      <c r="E149" s="7">
        <f t="shared" si="44"/>
        <v>27500</v>
      </c>
      <c r="F149" s="7">
        <v>0</v>
      </c>
      <c r="G149" s="7">
        <v>27500</v>
      </c>
      <c r="H149" s="7">
        <v>0</v>
      </c>
      <c r="I149" s="7">
        <v>0</v>
      </c>
      <c r="J149" s="7">
        <v>0</v>
      </c>
      <c r="K149" s="5"/>
      <c r="L149" s="74"/>
    </row>
    <row r="150" spans="1:12" ht="45" x14ac:dyDescent="0.2">
      <c r="A150" s="191"/>
      <c r="B150" s="176"/>
      <c r="C150" s="125" t="s">
        <v>16</v>
      </c>
      <c r="D150" s="178"/>
      <c r="E150" s="7">
        <f t="shared" si="44"/>
        <v>277.77999999999997</v>
      </c>
      <c r="F150" s="7">
        <v>0</v>
      </c>
      <c r="G150" s="7">
        <v>277.77999999999997</v>
      </c>
      <c r="H150" s="7">
        <v>0</v>
      </c>
      <c r="I150" s="7">
        <v>0</v>
      </c>
      <c r="J150" s="7">
        <v>0</v>
      </c>
      <c r="K150" s="5"/>
      <c r="L150" s="74"/>
    </row>
    <row r="151" spans="1:12" ht="30" x14ac:dyDescent="0.2">
      <c r="A151" s="192"/>
      <c r="B151" s="177"/>
      <c r="C151" s="125" t="s">
        <v>26</v>
      </c>
      <c r="D151" s="178"/>
      <c r="E151" s="7">
        <f t="shared" si="44"/>
        <v>0</v>
      </c>
      <c r="F151" s="7">
        <v>0</v>
      </c>
      <c r="G151" s="7">
        <v>0</v>
      </c>
      <c r="H151" s="7">
        <v>0</v>
      </c>
      <c r="I151" s="7">
        <v>0</v>
      </c>
      <c r="J151" s="7">
        <v>0</v>
      </c>
      <c r="K151" s="5"/>
      <c r="L151" s="74"/>
    </row>
    <row r="152" spans="1:12" ht="15" customHeight="1" x14ac:dyDescent="0.2">
      <c r="A152" s="174" t="s">
        <v>183</v>
      </c>
      <c r="B152" s="175" t="s">
        <v>239</v>
      </c>
      <c r="C152" s="125" t="s">
        <v>2</v>
      </c>
      <c r="D152" s="178" t="s">
        <v>38</v>
      </c>
      <c r="E152" s="7">
        <f t="shared" si="44"/>
        <v>16407.02</v>
      </c>
      <c r="F152" s="7">
        <f t="shared" ref="F152:J152" si="48">SUM(F153:F156)</f>
        <v>16407.02</v>
      </c>
      <c r="G152" s="7">
        <f t="shared" si="48"/>
        <v>0</v>
      </c>
      <c r="H152" s="7">
        <f t="shared" si="48"/>
        <v>0</v>
      </c>
      <c r="I152" s="7">
        <f t="shared" si="48"/>
        <v>0</v>
      </c>
      <c r="J152" s="7">
        <f t="shared" si="48"/>
        <v>0</v>
      </c>
      <c r="K152" s="5"/>
      <c r="L152" s="74"/>
    </row>
    <row r="153" spans="1:12" ht="30" x14ac:dyDescent="0.2">
      <c r="A153" s="174"/>
      <c r="B153" s="176"/>
      <c r="C153" s="125" t="s">
        <v>1</v>
      </c>
      <c r="D153" s="178"/>
      <c r="E153" s="7">
        <f t="shared" si="44"/>
        <v>0</v>
      </c>
      <c r="F153" s="7">
        <v>0</v>
      </c>
      <c r="G153" s="7">
        <v>0</v>
      </c>
      <c r="H153" s="7">
        <v>0</v>
      </c>
      <c r="I153" s="7">
        <v>0</v>
      </c>
      <c r="J153" s="7">
        <v>0</v>
      </c>
      <c r="K153" s="5"/>
      <c r="L153" s="74"/>
    </row>
    <row r="154" spans="1:12" ht="30" x14ac:dyDescent="0.2">
      <c r="A154" s="174"/>
      <c r="B154" s="176"/>
      <c r="C154" s="125" t="s">
        <v>7</v>
      </c>
      <c r="D154" s="178"/>
      <c r="E154" s="7">
        <f t="shared" si="44"/>
        <v>16242.94</v>
      </c>
      <c r="F154" s="7">
        <v>16242.94</v>
      </c>
      <c r="G154" s="7">
        <v>0</v>
      </c>
      <c r="H154" s="7">
        <v>0</v>
      </c>
      <c r="I154" s="7">
        <v>0</v>
      </c>
      <c r="J154" s="7">
        <v>0</v>
      </c>
      <c r="K154" s="5"/>
      <c r="L154" s="74"/>
    </row>
    <row r="155" spans="1:12" ht="45" x14ac:dyDescent="0.2">
      <c r="A155" s="174"/>
      <c r="B155" s="176"/>
      <c r="C155" s="125" t="s">
        <v>16</v>
      </c>
      <c r="D155" s="178"/>
      <c r="E155" s="7">
        <f t="shared" si="44"/>
        <v>164.08</v>
      </c>
      <c r="F155" s="7">
        <v>164.08</v>
      </c>
      <c r="G155" s="7">
        <v>0</v>
      </c>
      <c r="H155" s="7">
        <v>0</v>
      </c>
      <c r="I155" s="7">
        <v>0</v>
      </c>
      <c r="J155" s="7">
        <v>0</v>
      </c>
      <c r="K155" s="5"/>
      <c r="L155" s="74"/>
    </row>
    <row r="156" spans="1:12" ht="30" x14ac:dyDescent="0.2">
      <c r="A156" s="174"/>
      <c r="B156" s="177"/>
      <c r="C156" s="125" t="s">
        <v>26</v>
      </c>
      <c r="D156" s="178"/>
      <c r="E156" s="7">
        <f t="shared" si="44"/>
        <v>0</v>
      </c>
      <c r="F156" s="7">
        <v>0</v>
      </c>
      <c r="G156" s="7">
        <v>0</v>
      </c>
      <c r="H156" s="7">
        <v>0</v>
      </c>
      <c r="I156" s="7">
        <v>0</v>
      </c>
      <c r="J156" s="7">
        <v>0</v>
      </c>
      <c r="K156" s="5"/>
      <c r="L156" s="74"/>
    </row>
    <row r="157" spans="1:12" ht="15" customHeight="1" x14ac:dyDescent="0.2">
      <c r="A157" s="193" t="s">
        <v>234</v>
      </c>
      <c r="B157" s="175" t="s">
        <v>240</v>
      </c>
      <c r="C157" s="125" t="s">
        <v>233</v>
      </c>
      <c r="D157" s="178" t="s">
        <v>38</v>
      </c>
      <c r="E157" s="7">
        <f t="shared" si="40"/>
        <v>0</v>
      </c>
      <c r="F157" s="7">
        <f t="shared" ref="F157:J157" si="49">SUM(F158:F161)</f>
        <v>0</v>
      </c>
      <c r="G157" s="7">
        <f t="shared" si="49"/>
        <v>0</v>
      </c>
      <c r="H157" s="7">
        <f t="shared" si="49"/>
        <v>0</v>
      </c>
      <c r="I157" s="7">
        <f t="shared" si="49"/>
        <v>0</v>
      </c>
      <c r="J157" s="7">
        <f t="shared" si="49"/>
        <v>0</v>
      </c>
      <c r="K157" s="5"/>
      <c r="L157" s="74"/>
    </row>
    <row r="158" spans="1:12" ht="30" x14ac:dyDescent="0.2">
      <c r="A158" s="194"/>
      <c r="B158" s="176"/>
      <c r="C158" s="125" t="s">
        <v>1</v>
      </c>
      <c r="D158" s="178"/>
      <c r="E158" s="7">
        <f t="shared" si="40"/>
        <v>0</v>
      </c>
      <c r="F158" s="7">
        <v>0</v>
      </c>
      <c r="G158" s="7">
        <v>0</v>
      </c>
      <c r="H158" s="7">
        <v>0</v>
      </c>
      <c r="I158" s="7">
        <v>0</v>
      </c>
      <c r="J158" s="7">
        <v>0</v>
      </c>
      <c r="K158" s="5"/>
      <c r="L158" s="74"/>
    </row>
    <row r="159" spans="1:12" ht="30" x14ac:dyDescent="0.2">
      <c r="A159" s="194"/>
      <c r="B159" s="176"/>
      <c r="C159" s="125" t="s">
        <v>7</v>
      </c>
      <c r="D159" s="178"/>
      <c r="E159" s="7">
        <f t="shared" si="40"/>
        <v>0</v>
      </c>
      <c r="F159" s="7">
        <v>0</v>
      </c>
      <c r="G159" s="7">
        <v>0</v>
      </c>
      <c r="H159" s="7">
        <v>0</v>
      </c>
      <c r="I159" s="7">
        <v>0</v>
      </c>
      <c r="J159" s="7">
        <v>0</v>
      </c>
      <c r="K159" s="5"/>
      <c r="L159" s="74"/>
    </row>
    <row r="160" spans="1:12" ht="45" x14ac:dyDescent="0.2">
      <c r="A160" s="194"/>
      <c r="B160" s="176"/>
      <c r="C160" s="125" t="s">
        <v>16</v>
      </c>
      <c r="D160" s="178"/>
      <c r="E160" s="7">
        <f t="shared" si="40"/>
        <v>0</v>
      </c>
      <c r="F160" s="7">
        <v>0</v>
      </c>
      <c r="G160" s="7">
        <v>0</v>
      </c>
      <c r="H160" s="7">
        <v>0</v>
      </c>
      <c r="I160" s="7">
        <v>0</v>
      </c>
      <c r="J160" s="7">
        <v>0</v>
      </c>
      <c r="K160" s="5"/>
      <c r="L160" s="74"/>
    </row>
    <row r="161" spans="1:12" ht="30" x14ac:dyDescent="0.2">
      <c r="A161" s="195"/>
      <c r="B161" s="177"/>
      <c r="C161" s="125" t="s">
        <v>26</v>
      </c>
      <c r="D161" s="178"/>
      <c r="E161" s="7">
        <f t="shared" si="40"/>
        <v>0</v>
      </c>
      <c r="F161" s="7">
        <v>0</v>
      </c>
      <c r="G161" s="7">
        <v>0</v>
      </c>
      <c r="H161" s="7">
        <v>0</v>
      </c>
      <c r="I161" s="7">
        <v>0</v>
      </c>
      <c r="J161" s="7">
        <v>0</v>
      </c>
      <c r="K161" s="5"/>
      <c r="L161" s="74"/>
    </row>
    <row r="162" spans="1:12" ht="15" customHeight="1" x14ac:dyDescent="0.2">
      <c r="A162" s="193" t="s">
        <v>258</v>
      </c>
      <c r="B162" s="175" t="s">
        <v>259</v>
      </c>
      <c r="C162" s="125" t="s">
        <v>233</v>
      </c>
      <c r="D162" s="178" t="s">
        <v>38</v>
      </c>
      <c r="E162" s="7">
        <f t="shared" ref="E162:E166" si="50">SUM(F162:J162)</f>
        <v>25820.760000000002</v>
      </c>
      <c r="F162" s="7">
        <f t="shared" ref="F162:J162" si="51">SUM(F163:F166)</f>
        <v>5820.76</v>
      </c>
      <c r="G162" s="7">
        <f t="shared" si="51"/>
        <v>20000</v>
      </c>
      <c r="H162" s="7">
        <f t="shared" si="51"/>
        <v>0</v>
      </c>
      <c r="I162" s="7">
        <f t="shared" si="51"/>
        <v>0</v>
      </c>
      <c r="J162" s="7">
        <f t="shared" si="51"/>
        <v>0</v>
      </c>
      <c r="K162" s="5"/>
      <c r="L162" s="74"/>
    </row>
    <row r="163" spans="1:12" ht="30" x14ac:dyDescent="0.2">
      <c r="A163" s="194"/>
      <c r="B163" s="176"/>
      <c r="C163" s="125" t="s">
        <v>1</v>
      </c>
      <c r="D163" s="178"/>
      <c r="E163" s="7">
        <f t="shared" si="50"/>
        <v>0</v>
      </c>
      <c r="F163" s="7">
        <v>0</v>
      </c>
      <c r="G163" s="7">
        <v>0</v>
      </c>
      <c r="H163" s="7">
        <v>0</v>
      </c>
      <c r="I163" s="7">
        <v>0</v>
      </c>
      <c r="J163" s="7">
        <v>0</v>
      </c>
      <c r="K163" s="5"/>
      <c r="L163" s="74"/>
    </row>
    <row r="164" spans="1:12" ht="30" x14ac:dyDescent="0.2">
      <c r="A164" s="194"/>
      <c r="B164" s="176"/>
      <c r="C164" s="125" t="s">
        <v>7</v>
      </c>
      <c r="D164" s="178"/>
      <c r="E164" s="7">
        <f t="shared" si="50"/>
        <v>9702</v>
      </c>
      <c r="F164" s="78">
        <v>3702</v>
      </c>
      <c r="G164" s="78">
        <v>6000</v>
      </c>
      <c r="H164" s="7">
        <v>0</v>
      </c>
      <c r="I164" s="7">
        <v>0</v>
      </c>
      <c r="J164" s="7">
        <v>0</v>
      </c>
      <c r="K164" s="5"/>
      <c r="L164" s="74"/>
    </row>
    <row r="165" spans="1:12" ht="45" x14ac:dyDescent="0.2">
      <c r="A165" s="194"/>
      <c r="B165" s="176"/>
      <c r="C165" s="125" t="s">
        <v>16</v>
      </c>
      <c r="D165" s="178"/>
      <c r="E165" s="7">
        <f t="shared" si="50"/>
        <v>16118.76</v>
      </c>
      <c r="F165" s="78">
        <v>2118.7600000000002</v>
      </c>
      <c r="G165" s="78">
        <v>14000</v>
      </c>
      <c r="H165" s="7">
        <v>0</v>
      </c>
      <c r="I165" s="7">
        <v>0</v>
      </c>
      <c r="J165" s="7">
        <v>0</v>
      </c>
      <c r="K165" s="5"/>
      <c r="L165" s="74"/>
    </row>
    <row r="166" spans="1:12" ht="30" x14ac:dyDescent="0.2">
      <c r="A166" s="195"/>
      <c r="B166" s="177"/>
      <c r="C166" s="125" t="s">
        <v>26</v>
      </c>
      <c r="D166" s="178"/>
      <c r="E166" s="7">
        <f t="shared" si="50"/>
        <v>0</v>
      </c>
      <c r="F166" s="7">
        <v>0</v>
      </c>
      <c r="G166" s="7">
        <v>0</v>
      </c>
      <c r="H166" s="7">
        <v>0</v>
      </c>
      <c r="I166" s="7">
        <v>0</v>
      </c>
      <c r="J166" s="7">
        <v>0</v>
      </c>
      <c r="K166" s="5"/>
      <c r="L166" s="74"/>
    </row>
    <row r="167" spans="1:12" ht="15" customHeight="1" x14ac:dyDescent="0.2">
      <c r="A167" s="193" t="s">
        <v>293</v>
      </c>
      <c r="B167" s="175" t="s">
        <v>250</v>
      </c>
      <c r="C167" s="125" t="s">
        <v>233</v>
      </c>
      <c r="D167" s="178" t="s">
        <v>38</v>
      </c>
      <c r="E167" s="7">
        <f t="shared" ref="E167:E171" si="52">SUM(F167:J167)</f>
        <v>0</v>
      </c>
      <c r="F167" s="7">
        <f t="shared" ref="F167:J167" si="53">SUM(F168:F171)</f>
        <v>0</v>
      </c>
      <c r="G167" s="7">
        <f t="shared" si="53"/>
        <v>0</v>
      </c>
      <c r="H167" s="7">
        <f t="shared" si="53"/>
        <v>0</v>
      </c>
      <c r="I167" s="7">
        <f t="shared" si="53"/>
        <v>0</v>
      </c>
      <c r="J167" s="7">
        <f t="shared" si="53"/>
        <v>0</v>
      </c>
      <c r="K167" s="5"/>
      <c r="L167" s="74"/>
    </row>
    <row r="168" spans="1:12" ht="30" x14ac:dyDescent="0.2">
      <c r="A168" s="194"/>
      <c r="B168" s="176"/>
      <c r="C168" s="125" t="s">
        <v>1</v>
      </c>
      <c r="D168" s="178"/>
      <c r="E168" s="7">
        <f t="shared" si="52"/>
        <v>0</v>
      </c>
      <c r="F168" s="7">
        <v>0</v>
      </c>
      <c r="G168" s="78">
        <v>0</v>
      </c>
      <c r="H168" s="7">
        <v>0</v>
      </c>
      <c r="I168" s="7">
        <v>0</v>
      </c>
      <c r="J168" s="7">
        <v>0</v>
      </c>
      <c r="K168" s="5"/>
      <c r="L168" s="74"/>
    </row>
    <row r="169" spans="1:12" ht="30" x14ac:dyDescent="0.2">
      <c r="A169" s="194"/>
      <c r="B169" s="176"/>
      <c r="C169" s="125" t="s">
        <v>7</v>
      </c>
      <c r="D169" s="178"/>
      <c r="E169" s="7">
        <f t="shared" si="52"/>
        <v>0</v>
      </c>
      <c r="F169" s="7">
        <v>0</v>
      </c>
      <c r="G169" s="78">
        <v>0</v>
      </c>
      <c r="H169" s="7">
        <v>0</v>
      </c>
      <c r="I169" s="7">
        <v>0</v>
      </c>
      <c r="J169" s="7">
        <v>0</v>
      </c>
      <c r="K169" s="5"/>
      <c r="L169" s="74"/>
    </row>
    <row r="170" spans="1:12" ht="45" x14ac:dyDescent="0.2">
      <c r="A170" s="194"/>
      <c r="B170" s="176"/>
      <c r="C170" s="125" t="s">
        <v>16</v>
      </c>
      <c r="D170" s="178"/>
      <c r="E170" s="7">
        <f t="shared" si="52"/>
        <v>0</v>
      </c>
      <c r="F170" s="7">
        <v>0</v>
      </c>
      <c r="G170" s="78">
        <v>0</v>
      </c>
      <c r="H170" s="7">
        <v>0</v>
      </c>
      <c r="I170" s="7">
        <v>0</v>
      </c>
      <c r="J170" s="7">
        <v>0</v>
      </c>
      <c r="K170" s="5"/>
      <c r="L170" s="74"/>
    </row>
    <row r="171" spans="1:12" ht="30" x14ac:dyDescent="0.2">
      <c r="A171" s="195"/>
      <c r="B171" s="177"/>
      <c r="C171" s="125" t="s">
        <v>26</v>
      </c>
      <c r="D171" s="178"/>
      <c r="E171" s="7">
        <f t="shared" si="52"/>
        <v>0</v>
      </c>
      <c r="F171" s="7">
        <v>0</v>
      </c>
      <c r="G171" s="78">
        <v>0</v>
      </c>
      <c r="H171" s="7">
        <v>0</v>
      </c>
      <c r="I171" s="7">
        <v>0</v>
      </c>
      <c r="J171" s="7">
        <v>0</v>
      </c>
      <c r="K171" s="5"/>
      <c r="L171" s="74"/>
    </row>
    <row r="172" spans="1:12" ht="15.75" customHeight="1" x14ac:dyDescent="0.2">
      <c r="A172" s="60"/>
      <c r="B172" s="197" t="s">
        <v>133</v>
      </c>
      <c r="C172" s="198"/>
      <c r="D172" s="198"/>
      <c r="E172" s="198"/>
      <c r="F172" s="198"/>
      <c r="G172" s="198"/>
      <c r="H172" s="198"/>
      <c r="I172" s="198"/>
      <c r="J172" s="198"/>
      <c r="K172" s="199"/>
      <c r="L172" s="72"/>
    </row>
    <row r="173" spans="1:12" ht="75" x14ac:dyDescent="0.2">
      <c r="A173" s="123" t="s">
        <v>6</v>
      </c>
      <c r="B173" s="14" t="s">
        <v>210</v>
      </c>
      <c r="C173" s="125"/>
      <c r="D173" s="125"/>
      <c r="E173" s="125"/>
      <c r="F173" s="7"/>
      <c r="G173" s="7"/>
      <c r="H173" s="125"/>
      <c r="I173" s="125"/>
      <c r="J173" s="125"/>
      <c r="K173" s="125"/>
      <c r="L173" s="73"/>
    </row>
    <row r="174" spans="1:12" ht="15" customHeight="1" x14ac:dyDescent="0.2">
      <c r="A174" s="174" t="s">
        <v>161</v>
      </c>
      <c r="B174" s="175" t="s">
        <v>225</v>
      </c>
      <c r="C174" s="125" t="s">
        <v>2</v>
      </c>
      <c r="D174" s="178" t="s">
        <v>38</v>
      </c>
      <c r="E174" s="7">
        <f t="shared" ref="E174:J174" si="54">SUM(E175:E178)</f>
        <v>994330.9</v>
      </c>
      <c r="F174" s="7">
        <f t="shared" si="54"/>
        <v>241801</v>
      </c>
      <c r="G174" s="137">
        <f t="shared" si="54"/>
        <v>271468.09999999998</v>
      </c>
      <c r="H174" s="7">
        <f t="shared" si="54"/>
        <v>240530.9</v>
      </c>
      <c r="I174" s="7">
        <f t="shared" si="54"/>
        <v>240530.9</v>
      </c>
      <c r="J174" s="7">
        <f t="shared" si="54"/>
        <v>0</v>
      </c>
      <c r="K174" s="5"/>
      <c r="L174" s="74"/>
    </row>
    <row r="175" spans="1:12" ht="34.5" customHeight="1" x14ac:dyDescent="0.2">
      <c r="A175" s="174"/>
      <c r="B175" s="176"/>
      <c r="C175" s="125" t="s">
        <v>1</v>
      </c>
      <c r="D175" s="178"/>
      <c r="E175" s="7">
        <f t="shared" ref="E175:E218" si="55">SUM(F175:J175)</f>
        <v>0</v>
      </c>
      <c r="F175" s="6">
        <v>0</v>
      </c>
      <c r="G175" s="6">
        <v>0</v>
      </c>
      <c r="H175" s="6">
        <v>0</v>
      </c>
      <c r="I175" s="6">
        <v>0</v>
      </c>
      <c r="J175" s="6">
        <v>0</v>
      </c>
      <c r="K175" s="5"/>
      <c r="L175" s="74"/>
    </row>
    <row r="176" spans="1:12" ht="30" x14ac:dyDescent="0.2">
      <c r="A176" s="174"/>
      <c r="B176" s="176"/>
      <c r="C176" s="125" t="s">
        <v>7</v>
      </c>
      <c r="D176" s="178"/>
      <c r="E176" s="7">
        <f t="shared" si="55"/>
        <v>0</v>
      </c>
      <c r="F176" s="6">
        <v>0</v>
      </c>
      <c r="G176" s="6">
        <v>0</v>
      </c>
      <c r="H176" s="6">
        <v>0</v>
      </c>
      <c r="I176" s="6">
        <v>0</v>
      </c>
      <c r="J176" s="6">
        <v>0</v>
      </c>
      <c r="K176" s="5"/>
      <c r="L176" s="74"/>
    </row>
    <row r="177" spans="1:15" ht="45" x14ac:dyDescent="0.2">
      <c r="A177" s="174"/>
      <c r="B177" s="176"/>
      <c r="C177" s="125" t="s">
        <v>16</v>
      </c>
      <c r="D177" s="178"/>
      <c r="E177" s="7">
        <f t="shared" si="55"/>
        <v>994330.9</v>
      </c>
      <c r="F177" s="6">
        <v>241801</v>
      </c>
      <c r="G177" s="138">
        <v>271468.09999999998</v>
      </c>
      <c r="H177" s="6">
        <v>240530.9</v>
      </c>
      <c r="I177" s="6">
        <v>240530.9</v>
      </c>
      <c r="J177" s="6">
        <v>0</v>
      </c>
      <c r="K177" s="5"/>
      <c r="L177" s="74"/>
    </row>
    <row r="178" spans="1:15" ht="30" x14ac:dyDescent="0.2">
      <c r="A178" s="174"/>
      <c r="B178" s="177"/>
      <c r="C178" s="125" t="s">
        <v>26</v>
      </c>
      <c r="D178" s="178"/>
      <c r="E178" s="7">
        <f t="shared" si="55"/>
        <v>0</v>
      </c>
      <c r="F178" s="6">
        <v>0</v>
      </c>
      <c r="G178" s="6">
        <v>0</v>
      </c>
      <c r="H178" s="6">
        <v>0</v>
      </c>
      <c r="I178" s="6">
        <v>0</v>
      </c>
      <c r="J178" s="6">
        <v>0</v>
      </c>
      <c r="K178" s="5"/>
      <c r="L178" s="74"/>
    </row>
    <row r="179" spans="1:15" ht="18.75" customHeight="1" x14ac:dyDescent="0.2">
      <c r="A179" s="174" t="s">
        <v>163</v>
      </c>
      <c r="B179" s="175" t="s">
        <v>212</v>
      </c>
      <c r="C179" s="125" t="s">
        <v>2</v>
      </c>
      <c r="D179" s="178" t="s">
        <v>38</v>
      </c>
      <c r="E179" s="7">
        <f t="shared" si="55"/>
        <v>717484.5</v>
      </c>
      <c r="F179" s="7">
        <f t="shared" ref="F179:J179" si="56">SUM(F180:F183)</f>
        <v>171015.5</v>
      </c>
      <c r="G179" s="7">
        <f t="shared" si="56"/>
        <v>191269</v>
      </c>
      <c r="H179" s="7">
        <f t="shared" si="56"/>
        <v>177600</v>
      </c>
      <c r="I179" s="7">
        <f t="shared" si="56"/>
        <v>177600</v>
      </c>
      <c r="J179" s="7">
        <f t="shared" si="56"/>
        <v>0</v>
      </c>
      <c r="K179" s="5"/>
      <c r="L179" s="74"/>
    </row>
    <row r="180" spans="1:15" ht="30" x14ac:dyDescent="0.2">
      <c r="A180" s="174"/>
      <c r="B180" s="176"/>
      <c r="C180" s="125" t="s">
        <v>1</v>
      </c>
      <c r="D180" s="178"/>
      <c r="E180" s="7">
        <f t="shared" si="55"/>
        <v>0</v>
      </c>
      <c r="F180" s="6">
        <v>0</v>
      </c>
      <c r="G180" s="6">
        <v>0</v>
      </c>
      <c r="H180" s="6">
        <v>0</v>
      </c>
      <c r="I180" s="6">
        <v>0</v>
      </c>
      <c r="J180" s="6">
        <v>0</v>
      </c>
      <c r="K180" s="5"/>
      <c r="L180" s="74"/>
    </row>
    <row r="181" spans="1:15" ht="30" x14ac:dyDescent="0.2">
      <c r="A181" s="174"/>
      <c r="B181" s="176"/>
      <c r="C181" s="125" t="s">
        <v>7</v>
      </c>
      <c r="D181" s="178"/>
      <c r="E181" s="7">
        <f t="shared" si="55"/>
        <v>0</v>
      </c>
      <c r="F181" s="6">
        <v>0</v>
      </c>
      <c r="G181" s="6">
        <v>0</v>
      </c>
      <c r="H181" s="6">
        <v>0</v>
      </c>
      <c r="I181" s="6">
        <v>0</v>
      </c>
      <c r="J181" s="6">
        <v>0</v>
      </c>
      <c r="K181" s="5"/>
      <c r="L181" s="74"/>
    </row>
    <row r="182" spans="1:15" ht="45" x14ac:dyDescent="0.2">
      <c r="A182" s="174"/>
      <c r="B182" s="176"/>
      <c r="C182" s="125" t="s">
        <v>16</v>
      </c>
      <c r="D182" s="178"/>
      <c r="E182" s="7">
        <f t="shared" si="55"/>
        <v>717484.5</v>
      </c>
      <c r="F182" s="6">
        <v>171015.5</v>
      </c>
      <c r="G182" s="6">
        <v>191269</v>
      </c>
      <c r="H182" s="6">
        <v>177600</v>
      </c>
      <c r="I182" s="6">
        <v>177600</v>
      </c>
      <c r="J182" s="6">
        <v>0</v>
      </c>
      <c r="K182" s="5"/>
      <c r="L182" s="74"/>
      <c r="O182" s="15"/>
    </row>
    <row r="183" spans="1:15" ht="30" x14ac:dyDescent="0.2">
      <c r="A183" s="174"/>
      <c r="B183" s="177"/>
      <c r="C183" s="125" t="s">
        <v>26</v>
      </c>
      <c r="D183" s="178"/>
      <c r="E183" s="7">
        <f t="shared" si="55"/>
        <v>0</v>
      </c>
      <c r="F183" s="6">
        <v>0</v>
      </c>
      <c r="G183" s="6">
        <v>0</v>
      </c>
      <c r="H183" s="6">
        <v>0</v>
      </c>
      <c r="I183" s="6">
        <v>0</v>
      </c>
      <c r="J183" s="6">
        <v>0</v>
      </c>
      <c r="K183" s="5"/>
      <c r="L183" s="74"/>
    </row>
    <row r="184" spans="1:15" ht="15" customHeight="1" x14ac:dyDescent="0.2">
      <c r="A184" s="174" t="s">
        <v>160</v>
      </c>
      <c r="B184" s="175" t="s">
        <v>213</v>
      </c>
      <c r="C184" s="125" t="s">
        <v>2</v>
      </c>
      <c r="D184" s="178" t="s">
        <v>38</v>
      </c>
      <c r="E184" s="7">
        <f t="shared" si="55"/>
        <v>62600</v>
      </c>
      <c r="F184" s="7">
        <f t="shared" ref="F184:J184" si="57">SUM(F185:F188)</f>
        <v>15000</v>
      </c>
      <c r="G184" s="7">
        <f t="shared" si="57"/>
        <v>15600</v>
      </c>
      <c r="H184" s="7">
        <f t="shared" si="57"/>
        <v>16000</v>
      </c>
      <c r="I184" s="7">
        <f t="shared" si="57"/>
        <v>16000</v>
      </c>
      <c r="J184" s="7">
        <f t="shared" si="57"/>
        <v>0</v>
      </c>
      <c r="K184" s="5"/>
      <c r="L184" s="74"/>
    </row>
    <row r="185" spans="1:15" ht="30" x14ac:dyDescent="0.2">
      <c r="A185" s="174"/>
      <c r="B185" s="176"/>
      <c r="C185" s="125" t="s">
        <v>1</v>
      </c>
      <c r="D185" s="178"/>
      <c r="E185" s="7">
        <f t="shared" si="55"/>
        <v>0</v>
      </c>
      <c r="F185" s="6">
        <v>0</v>
      </c>
      <c r="G185" s="6">
        <v>0</v>
      </c>
      <c r="H185" s="6">
        <v>0</v>
      </c>
      <c r="I185" s="6">
        <v>0</v>
      </c>
      <c r="J185" s="6">
        <v>0</v>
      </c>
      <c r="K185" s="5"/>
      <c r="L185" s="74"/>
    </row>
    <row r="186" spans="1:15" ht="30" x14ac:dyDescent="0.2">
      <c r="A186" s="174"/>
      <c r="B186" s="176"/>
      <c r="C186" s="125" t="s">
        <v>7</v>
      </c>
      <c r="D186" s="178"/>
      <c r="E186" s="7">
        <f t="shared" si="55"/>
        <v>0</v>
      </c>
      <c r="F186" s="6">
        <v>0</v>
      </c>
      <c r="G186" s="6">
        <v>0</v>
      </c>
      <c r="H186" s="6">
        <v>0</v>
      </c>
      <c r="I186" s="6">
        <v>0</v>
      </c>
      <c r="J186" s="6">
        <v>0</v>
      </c>
      <c r="K186" s="5"/>
      <c r="L186" s="74"/>
    </row>
    <row r="187" spans="1:15" ht="45" x14ac:dyDescent="0.2">
      <c r="A187" s="174"/>
      <c r="B187" s="176"/>
      <c r="C187" s="125" t="s">
        <v>16</v>
      </c>
      <c r="D187" s="178"/>
      <c r="E187" s="7">
        <f t="shared" si="55"/>
        <v>62600</v>
      </c>
      <c r="F187" s="6">
        <v>15000</v>
      </c>
      <c r="G187" s="6">
        <v>15600</v>
      </c>
      <c r="H187" s="6">
        <v>16000</v>
      </c>
      <c r="I187" s="6">
        <v>16000</v>
      </c>
      <c r="J187" s="6">
        <v>0</v>
      </c>
      <c r="K187" s="5"/>
      <c r="L187" s="74"/>
    </row>
    <row r="188" spans="1:15" ht="30" x14ac:dyDescent="0.2">
      <c r="A188" s="174"/>
      <c r="B188" s="177"/>
      <c r="C188" s="125" t="s">
        <v>26</v>
      </c>
      <c r="D188" s="178"/>
      <c r="E188" s="7">
        <f t="shared" si="55"/>
        <v>0</v>
      </c>
      <c r="F188" s="6">
        <v>0</v>
      </c>
      <c r="G188" s="6">
        <v>0</v>
      </c>
      <c r="H188" s="6">
        <v>0</v>
      </c>
      <c r="I188" s="6">
        <v>0</v>
      </c>
      <c r="J188" s="6">
        <v>0</v>
      </c>
      <c r="K188" s="5"/>
      <c r="L188" s="74"/>
    </row>
    <row r="189" spans="1:15" ht="15" customHeight="1" x14ac:dyDescent="0.2">
      <c r="A189" s="174" t="s">
        <v>160</v>
      </c>
      <c r="B189" s="175" t="s">
        <v>279</v>
      </c>
      <c r="C189" s="125" t="s">
        <v>2</v>
      </c>
      <c r="D189" s="178" t="s">
        <v>38</v>
      </c>
      <c r="E189" s="7">
        <f t="shared" ref="E189:E198" si="58">SUM(F189:J189)</f>
        <v>0</v>
      </c>
      <c r="F189" s="7">
        <f t="shared" ref="F189:J189" si="59">SUM(F190:F193)</f>
        <v>0</v>
      </c>
      <c r="G189" s="7">
        <f t="shared" si="59"/>
        <v>0</v>
      </c>
      <c r="H189" s="7">
        <f t="shared" si="59"/>
        <v>0</v>
      </c>
      <c r="I189" s="7">
        <f t="shared" si="59"/>
        <v>0</v>
      </c>
      <c r="J189" s="7">
        <f t="shared" si="59"/>
        <v>0</v>
      </c>
      <c r="K189" s="5"/>
      <c r="L189" s="74"/>
    </row>
    <row r="190" spans="1:15" ht="30" x14ac:dyDescent="0.2">
      <c r="A190" s="174"/>
      <c r="B190" s="176"/>
      <c r="C190" s="125" t="s">
        <v>1</v>
      </c>
      <c r="D190" s="178"/>
      <c r="E190" s="7">
        <f t="shared" si="58"/>
        <v>0</v>
      </c>
      <c r="F190" s="6">
        <v>0</v>
      </c>
      <c r="G190" s="6">
        <v>0</v>
      </c>
      <c r="H190" s="6">
        <v>0</v>
      </c>
      <c r="I190" s="6">
        <v>0</v>
      </c>
      <c r="J190" s="6">
        <v>0</v>
      </c>
      <c r="K190" s="5"/>
      <c r="L190" s="74"/>
    </row>
    <row r="191" spans="1:15" ht="30" x14ac:dyDescent="0.2">
      <c r="A191" s="174"/>
      <c r="B191" s="176"/>
      <c r="C191" s="125" t="s">
        <v>7</v>
      </c>
      <c r="D191" s="178"/>
      <c r="E191" s="7">
        <f t="shared" si="58"/>
        <v>0</v>
      </c>
      <c r="F191" s="6">
        <v>0</v>
      </c>
      <c r="G191" s="6">
        <v>0</v>
      </c>
      <c r="H191" s="6">
        <v>0</v>
      </c>
      <c r="I191" s="6">
        <v>0</v>
      </c>
      <c r="J191" s="6">
        <v>0</v>
      </c>
      <c r="K191" s="5"/>
      <c r="L191" s="74"/>
    </row>
    <row r="192" spans="1:15" ht="45" x14ac:dyDescent="0.2">
      <c r="A192" s="174"/>
      <c r="B192" s="176"/>
      <c r="C192" s="125" t="s">
        <v>16</v>
      </c>
      <c r="D192" s="178"/>
      <c r="E192" s="7">
        <f t="shared" si="58"/>
        <v>0</v>
      </c>
      <c r="F192" s="6">
        <v>0</v>
      </c>
      <c r="G192" s="6">
        <v>0</v>
      </c>
      <c r="H192" s="6">
        <v>0</v>
      </c>
      <c r="I192" s="6">
        <v>0</v>
      </c>
      <c r="J192" s="6">
        <v>0</v>
      </c>
      <c r="K192" s="5"/>
      <c r="L192" s="74"/>
    </row>
    <row r="193" spans="1:12" ht="30" x14ac:dyDescent="0.2">
      <c r="A193" s="174"/>
      <c r="B193" s="177"/>
      <c r="C193" s="125" t="s">
        <v>26</v>
      </c>
      <c r="D193" s="178"/>
      <c r="E193" s="7">
        <f t="shared" si="58"/>
        <v>0</v>
      </c>
      <c r="F193" s="6">
        <v>0</v>
      </c>
      <c r="G193" s="6">
        <v>0</v>
      </c>
      <c r="H193" s="6">
        <v>0</v>
      </c>
      <c r="I193" s="6">
        <v>0</v>
      </c>
      <c r="J193" s="6">
        <v>0</v>
      </c>
      <c r="K193" s="5"/>
      <c r="L193" s="74"/>
    </row>
    <row r="194" spans="1:12" ht="15" customHeight="1" x14ac:dyDescent="0.2">
      <c r="A194" s="174" t="s">
        <v>162</v>
      </c>
      <c r="B194" s="175" t="s">
        <v>280</v>
      </c>
      <c r="C194" s="125" t="s">
        <v>2</v>
      </c>
      <c r="D194" s="178" t="s">
        <v>38</v>
      </c>
      <c r="E194" s="7">
        <f t="shared" si="58"/>
        <v>0</v>
      </c>
      <c r="F194" s="7">
        <f t="shared" ref="F194:J194" si="60">SUM(F195:F198)</f>
        <v>0</v>
      </c>
      <c r="G194" s="7">
        <f t="shared" si="60"/>
        <v>0</v>
      </c>
      <c r="H194" s="7">
        <f t="shared" si="60"/>
        <v>0</v>
      </c>
      <c r="I194" s="7">
        <f t="shared" si="60"/>
        <v>0</v>
      </c>
      <c r="J194" s="7">
        <f t="shared" si="60"/>
        <v>0</v>
      </c>
      <c r="K194" s="5"/>
      <c r="L194" s="74"/>
    </row>
    <row r="195" spans="1:12" ht="30" x14ac:dyDescent="0.2">
      <c r="A195" s="174"/>
      <c r="B195" s="176"/>
      <c r="C195" s="125" t="s">
        <v>1</v>
      </c>
      <c r="D195" s="178"/>
      <c r="E195" s="7">
        <f t="shared" si="58"/>
        <v>0</v>
      </c>
      <c r="F195" s="6">
        <v>0</v>
      </c>
      <c r="G195" s="6">
        <v>0</v>
      </c>
      <c r="H195" s="6">
        <v>0</v>
      </c>
      <c r="I195" s="6">
        <v>0</v>
      </c>
      <c r="J195" s="6">
        <v>0</v>
      </c>
      <c r="K195" s="5"/>
      <c r="L195" s="74"/>
    </row>
    <row r="196" spans="1:12" ht="30" x14ac:dyDescent="0.2">
      <c r="A196" s="174"/>
      <c r="B196" s="176"/>
      <c r="C196" s="125" t="s">
        <v>7</v>
      </c>
      <c r="D196" s="178"/>
      <c r="E196" s="7">
        <f t="shared" si="58"/>
        <v>0</v>
      </c>
      <c r="F196" s="6">
        <v>0</v>
      </c>
      <c r="G196" s="6">
        <v>0</v>
      </c>
      <c r="H196" s="6">
        <v>0</v>
      </c>
      <c r="I196" s="6">
        <v>0</v>
      </c>
      <c r="J196" s="6">
        <v>0</v>
      </c>
      <c r="K196" s="5"/>
      <c r="L196" s="74"/>
    </row>
    <row r="197" spans="1:12" ht="45" x14ac:dyDescent="0.2">
      <c r="A197" s="174"/>
      <c r="B197" s="176"/>
      <c r="C197" s="125" t="s">
        <v>16</v>
      </c>
      <c r="D197" s="178"/>
      <c r="E197" s="7">
        <f t="shared" si="58"/>
        <v>0</v>
      </c>
      <c r="F197" s="6">
        <v>0</v>
      </c>
      <c r="G197" s="6">
        <v>0</v>
      </c>
      <c r="H197" s="6">
        <v>0</v>
      </c>
      <c r="I197" s="6">
        <v>0</v>
      </c>
      <c r="J197" s="6">
        <v>0</v>
      </c>
      <c r="K197" s="5"/>
      <c r="L197" s="74"/>
    </row>
    <row r="198" spans="1:12" ht="30" x14ac:dyDescent="0.2">
      <c r="A198" s="174"/>
      <c r="B198" s="177"/>
      <c r="C198" s="125" t="s">
        <v>26</v>
      </c>
      <c r="D198" s="178"/>
      <c r="E198" s="7">
        <f t="shared" si="58"/>
        <v>0</v>
      </c>
      <c r="F198" s="6">
        <v>0</v>
      </c>
      <c r="G198" s="6">
        <v>0</v>
      </c>
      <c r="H198" s="6">
        <v>0</v>
      </c>
      <c r="I198" s="6">
        <v>0</v>
      </c>
      <c r="J198" s="6">
        <v>0</v>
      </c>
      <c r="K198" s="5"/>
      <c r="L198" s="74"/>
    </row>
    <row r="199" spans="1:12" ht="15" customHeight="1" x14ac:dyDescent="0.2">
      <c r="A199" s="174" t="s">
        <v>172</v>
      </c>
      <c r="B199" s="175" t="s">
        <v>282</v>
      </c>
      <c r="C199" s="125" t="s">
        <v>2</v>
      </c>
      <c r="D199" s="178" t="s">
        <v>38</v>
      </c>
      <c r="E199" s="7">
        <f t="shared" ref="E199:E203" si="61">SUM(F199:J199)</f>
        <v>0</v>
      </c>
      <c r="F199" s="7">
        <f t="shared" ref="F199:J199" si="62">SUM(F200:F203)</f>
        <v>0</v>
      </c>
      <c r="G199" s="7">
        <f t="shared" si="62"/>
        <v>0</v>
      </c>
      <c r="H199" s="7">
        <f t="shared" si="62"/>
        <v>0</v>
      </c>
      <c r="I199" s="7">
        <f t="shared" si="62"/>
        <v>0</v>
      </c>
      <c r="J199" s="7">
        <f t="shared" si="62"/>
        <v>0</v>
      </c>
      <c r="K199" s="5"/>
      <c r="L199" s="74"/>
    </row>
    <row r="200" spans="1:12" ht="30" x14ac:dyDescent="0.2">
      <c r="A200" s="174"/>
      <c r="B200" s="176"/>
      <c r="C200" s="125" t="s">
        <v>1</v>
      </c>
      <c r="D200" s="178"/>
      <c r="E200" s="7">
        <f t="shared" si="61"/>
        <v>0</v>
      </c>
      <c r="F200" s="6">
        <v>0</v>
      </c>
      <c r="G200" s="6">
        <v>0</v>
      </c>
      <c r="H200" s="6">
        <v>0</v>
      </c>
      <c r="I200" s="6">
        <v>0</v>
      </c>
      <c r="J200" s="6">
        <v>0</v>
      </c>
      <c r="K200" s="5"/>
      <c r="L200" s="74"/>
    </row>
    <row r="201" spans="1:12" ht="30" x14ac:dyDescent="0.2">
      <c r="A201" s="174"/>
      <c r="B201" s="176"/>
      <c r="C201" s="125" t="s">
        <v>7</v>
      </c>
      <c r="D201" s="178"/>
      <c r="E201" s="7">
        <f t="shared" si="61"/>
        <v>0</v>
      </c>
      <c r="F201" s="6">
        <v>0</v>
      </c>
      <c r="G201" s="6">
        <v>0</v>
      </c>
      <c r="H201" s="6">
        <v>0</v>
      </c>
      <c r="I201" s="6">
        <v>0</v>
      </c>
      <c r="J201" s="6">
        <v>0</v>
      </c>
      <c r="K201" s="5"/>
      <c r="L201" s="74"/>
    </row>
    <row r="202" spans="1:12" ht="45" x14ac:dyDescent="0.2">
      <c r="A202" s="174"/>
      <c r="B202" s="176"/>
      <c r="C202" s="125" t="s">
        <v>16</v>
      </c>
      <c r="D202" s="178"/>
      <c r="E202" s="7">
        <f t="shared" si="61"/>
        <v>0</v>
      </c>
      <c r="F202" s="6">
        <v>0</v>
      </c>
      <c r="G202" s="6">
        <v>0</v>
      </c>
      <c r="H202" s="6">
        <v>0</v>
      </c>
      <c r="I202" s="6">
        <v>0</v>
      </c>
      <c r="J202" s="6">
        <v>0</v>
      </c>
      <c r="K202" s="5"/>
      <c r="L202" s="74"/>
    </row>
    <row r="203" spans="1:12" ht="30" x14ac:dyDescent="0.2">
      <c r="A203" s="174"/>
      <c r="B203" s="177"/>
      <c r="C203" s="125" t="s">
        <v>26</v>
      </c>
      <c r="D203" s="178"/>
      <c r="E203" s="7">
        <f t="shared" si="61"/>
        <v>0</v>
      </c>
      <c r="F203" s="6">
        <v>0</v>
      </c>
      <c r="G203" s="6">
        <v>0</v>
      </c>
      <c r="H203" s="6">
        <v>0</v>
      </c>
      <c r="I203" s="6">
        <v>0</v>
      </c>
      <c r="J203" s="6">
        <v>0</v>
      </c>
      <c r="K203" s="5"/>
      <c r="L203" s="74"/>
    </row>
    <row r="204" spans="1:12" ht="18.75" customHeight="1" x14ac:dyDescent="0.2">
      <c r="A204" s="174" t="s">
        <v>176</v>
      </c>
      <c r="B204" s="175" t="s">
        <v>241</v>
      </c>
      <c r="C204" s="125" t="s">
        <v>2</v>
      </c>
      <c r="D204" s="178" t="s">
        <v>38</v>
      </c>
      <c r="E204" s="7">
        <f t="shared" si="55"/>
        <v>5213</v>
      </c>
      <c r="F204" s="7">
        <f t="shared" ref="F204:J204" si="63">SUM(F205:F208)</f>
        <v>5213</v>
      </c>
      <c r="G204" s="7">
        <f t="shared" si="63"/>
        <v>0</v>
      </c>
      <c r="H204" s="7">
        <f t="shared" si="63"/>
        <v>0</v>
      </c>
      <c r="I204" s="7">
        <f t="shared" si="63"/>
        <v>0</v>
      </c>
      <c r="J204" s="7">
        <f t="shared" si="63"/>
        <v>0</v>
      </c>
      <c r="K204" s="5"/>
      <c r="L204" s="74"/>
    </row>
    <row r="205" spans="1:12" ht="30" x14ac:dyDescent="0.2">
      <c r="A205" s="174"/>
      <c r="B205" s="176"/>
      <c r="C205" s="125" t="s">
        <v>1</v>
      </c>
      <c r="D205" s="178"/>
      <c r="E205" s="7">
        <f t="shared" si="55"/>
        <v>0</v>
      </c>
      <c r="F205" s="6">
        <v>0</v>
      </c>
      <c r="G205" s="6">
        <v>0</v>
      </c>
      <c r="H205" s="6">
        <v>0</v>
      </c>
      <c r="I205" s="6">
        <v>0</v>
      </c>
      <c r="J205" s="6">
        <v>0</v>
      </c>
      <c r="K205" s="5"/>
      <c r="L205" s="74"/>
    </row>
    <row r="206" spans="1:12" ht="30" x14ac:dyDescent="0.2">
      <c r="A206" s="174"/>
      <c r="B206" s="176"/>
      <c r="C206" s="125" t="s">
        <v>7</v>
      </c>
      <c r="D206" s="178"/>
      <c r="E206" s="7">
        <f t="shared" si="55"/>
        <v>0</v>
      </c>
      <c r="F206" s="6">
        <v>0</v>
      </c>
      <c r="G206" s="6">
        <v>0</v>
      </c>
      <c r="H206" s="6">
        <v>0</v>
      </c>
      <c r="I206" s="6">
        <v>0</v>
      </c>
      <c r="J206" s="6">
        <v>0</v>
      </c>
      <c r="K206" s="5"/>
      <c r="L206" s="74"/>
    </row>
    <row r="207" spans="1:12" ht="45" x14ac:dyDescent="0.2">
      <c r="A207" s="174"/>
      <c r="B207" s="176"/>
      <c r="C207" s="125" t="s">
        <v>16</v>
      </c>
      <c r="D207" s="178"/>
      <c r="E207" s="7">
        <f t="shared" si="55"/>
        <v>5213</v>
      </c>
      <c r="F207" s="6">
        <v>5213</v>
      </c>
      <c r="G207" s="6">
        <v>0</v>
      </c>
      <c r="H207" s="6">
        <v>0</v>
      </c>
      <c r="I207" s="6">
        <v>0</v>
      </c>
      <c r="J207" s="6">
        <v>0</v>
      </c>
      <c r="K207" s="5"/>
      <c r="L207" s="74"/>
    </row>
    <row r="208" spans="1:12" ht="30" x14ac:dyDescent="0.2">
      <c r="A208" s="174"/>
      <c r="B208" s="177"/>
      <c r="C208" s="125" t="s">
        <v>26</v>
      </c>
      <c r="D208" s="178"/>
      <c r="E208" s="7">
        <f t="shared" si="55"/>
        <v>0</v>
      </c>
      <c r="F208" s="6">
        <v>0</v>
      </c>
      <c r="G208" s="6">
        <v>0</v>
      </c>
      <c r="H208" s="6">
        <v>0</v>
      </c>
      <c r="I208" s="6">
        <v>0</v>
      </c>
      <c r="J208" s="6">
        <v>0</v>
      </c>
      <c r="K208" s="5"/>
      <c r="L208" s="74"/>
    </row>
    <row r="209" spans="1:12" ht="15" customHeight="1" x14ac:dyDescent="0.2">
      <c r="A209" s="174" t="s">
        <v>178</v>
      </c>
      <c r="B209" s="175" t="s">
        <v>242</v>
      </c>
      <c r="C209" s="125" t="s">
        <v>2</v>
      </c>
      <c r="D209" s="178" t="s">
        <v>38</v>
      </c>
      <c r="E209" s="7">
        <f t="shared" si="55"/>
        <v>43711.200000000004</v>
      </c>
      <c r="F209" s="7">
        <f t="shared" ref="F209:J209" si="64">SUM(F210:F213)</f>
        <v>10450</v>
      </c>
      <c r="G209" s="137">
        <f t="shared" si="64"/>
        <v>10690.4</v>
      </c>
      <c r="H209" s="7">
        <f t="shared" si="64"/>
        <v>11285.4</v>
      </c>
      <c r="I209" s="7">
        <f t="shared" si="64"/>
        <v>11285.4</v>
      </c>
      <c r="J209" s="7">
        <f t="shared" si="64"/>
        <v>0</v>
      </c>
      <c r="K209" s="5"/>
      <c r="L209" s="74"/>
    </row>
    <row r="210" spans="1:12" ht="30" x14ac:dyDescent="0.2">
      <c r="A210" s="174"/>
      <c r="B210" s="176"/>
      <c r="C210" s="125" t="s">
        <v>1</v>
      </c>
      <c r="D210" s="178"/>
      <c r="E210" s="7">
        <f t="shared" si="55"/>
        <v>0</v>
      </c>
      <c r="F210" s="6">
        <v>0</v>
      </c>
      <c r="G210" s="6">
        <v>0</v>
      </c>
      <c r="H210" s="6">
        <v>0</v>
      </c>
      <c r="I210" s="6">
        <v>0</v>
      </c>
      <c r="J210" s="6">
        <v>0</v>
      </c>
      <c r="K210" s="5"/>
      <c r="L210" s="74"/>
    </row>
    <row r="211" spans="1:12" ht="30" x14ac:dyDescent="0.2">
      <c r="A211" s="174"/>
      <c r="B211" s="176"/>
      <c r="C211" s="125" t="s">
        <v>7</v>
      </c>
      <c r="D211" s="178"/>
      <c r="E211" s="7">
        <f t="shared" si="55"/>
        <v>0</v>
      </c>
      <c r="F211" s="6">
        <v>0</v>
      </c>
      <c r="G211" s="6">
        <v>0</v>
      </c>
      <c r="H211" s="6">
        <v>0</v>
      </c>
      <c r="I211" s="6">
        <v>0</v>
      </c>
      <c r="J211" s="6">
        <v>0</v>
      </c>
      <c r="K211" s="5"/>
      <c r="L211" s="74"/>
    </row>
    <row r="212" spans="1:12" ht="45" x14ac:dyDescent="0.2">
      <c r="A212" s="174"/>
      <c r="B212" s="176"/>
      <c r="C212" s="125" t="s">
        <v>16</v>
      </c>
      <c r="D212" s="178"/>
      <c r="E212" s="7">
        <f t="shared" si="55"/>
        <v>43711.200000000004</v>
      </c>
      <c r="F212" s="6">
        <v>10450</v>
      </c>
      <c r="G212" s="138">
        <v>10690.4</v>
      </c>
      <c r="H212" s="6">
        <v>11285.4</v>
      </c>
      <c r="I212" s="6">
        <v>11285.4</v>
      </c>
      <c r="J212" s="6">
        <v>0</v>
      </c>
      <c r="K212" s="5"/>
      <c r="L212" s="74"/>
    </row>
    <row r="213" spans="1:12" ht="30" x14ac:dyDescent="0.2">
      <c r="A213" s="174"/>
      <c r="B213" s="177"/>
      <c r="C213" s="125" t="s">
        <v>26</v>
      </c>
      <c r="D213" s="178"/>
      <c r="E213" s="7">
        <f t="shared" si="55"/>
        <v>0</v>
      </c>
      <c r="F213" s="6">
        <v>0</v>
      </c>
      <c r="G213" s="6">
        <v>0</v>
      </c>
      <c r="H213" s="6">
        <v>0</v>
      </c>
      <c r="I213" s="6">
        <v>0</v>
      </c>
      <c r="J213" s="6">
        <v>0</v>
      </c>
      <c r="K213" s="5"/>
      <c r="L213" s="74"/>
    </row>
    <row r="214" spans="1:12" ht="15" customHeight="1" x14ac:dyDescent="0.2">
      <c r="A214" s="174" t="s">
        <v>180</v>
      </c>
      <c r="B214" s="175" t="s">
        <v>243</v>
      </c>
      <c r="C214" s="125" t="s">
        <v>2</v>
      </c>
      <c r="D214" s="178" t="s">
        <v>38</v>
      </c>
      <c r="E214" s="7">
        <f t="shared" si="55"/>
        <v>0</v>
      </c>
      <c r="F214" s="7">
        <f t="shared" ref="F214:J214" si="65">SUM(F215:F218)</f>
        <v>0</v>
      </c>
      <c r="G214" s="7">
        <f t="shared" si="65"/>
        <v>0</v>
      </c>
      <c r="H214" s="7">
        <f t="shared" si="65"/>
        <v>0</v>
      </c>
      <c r="I214" s="7">
        <f t="shared" si="65"/>
        <v>0</v>
      </c>
      <c r="J214" s="7">
        <f t="shared" si="65"/>
        <v>0</v>
      </c>
      <c r="K214" s="5"/>
      <c r="L214" s="74"/>
    </row>
    <row r="215" spans="1:12" ht="30" x14ac:dyDescent="0.2">
      <c r="A215" s="174"/>
      <c r="B215" s="176"/>
      <c r="C215" s="125" t="s">
        <v>1</v>
      </c>
      <c r="D215" s="178"/>
      <c r="E215" s="7">
        <f t="shared" si="55"/>
        <v>0</v>
      </c>
      <c r="F215" s="6">
        <v>0</v>
      </c>
      <c r="G215" s="6">
        <v>0</v>
      </c>
      <c r="H215" s="6">
        <v>0</v>
      </c>
      <c r="I215" s="6">
        <v>0</v>
      </c>
      <c r="J215" s="6">
        <v>0</v>
      </c>
      <c r="K215" s="5"/>
      <c r="L215" s="74"/>
    </row>
    <row r="216" spans="1:12" ht="30" x14ac:dyDescent="0.2">
      <c r="A216" s="174"/>
      <c r="B216" s="176"/>
      <c r="C216" s="125" t="s">
        <v>7</v>
      </c>
      <c r="D216" s="178"/>
      <c r="E216" s="7">
        <f t="shared" si="55"/>
        <v>0</v>
      </c>
      <c r="F216" s="6">
        <v>0</v>
      </c>
      <c r="G216" s="6">
        <v>0</v>
      </c>
      <c r="H216" s="6">
        <v>0</v>
      </c>
      <c r="I216" s="6">
        <v>0</v>
      </c>
      <c r="J216" s="6">
        <v>0</v>
      </c>
      <c r="K216" s="5"/>
      <c r="L216" s="74"/>
    </row>
    <row r="217" spans="1:12" ht="45" x14ac:dyDescent="0.2">
      <c r="A217" s="174"/>
      <c r="B217" s="176"/>
      <c r="C217" s="125" t="s">
        <v>16</v>
      </c>
      <c r="D217" s="178"/>
      <c r="E217" s="7">
        <f t="shared" si="55"/>
        <v>0</v>
      </c>
      <c r="F217" s="6">
        <v>0</v>
      </c>
      <c r="G217" s="6">
        <v>0</v>
      </c>
      <c r="H217" s="6">
        <v>0</v>
      </c>
      <c r="I217" s="6">
        <v>0</v>
      </c>
      <c r="J217" s="6">
        <v>0</v>
      </c>
      <c r="K217" s="5"/>
      <c r="L217" s="74"/>
    </row>
    <row r="218" spans="1:12" ht="30" x14ac:dyDescent="0.2">
      <c r="A218" s="174"/>
      <c r="B218" s="177"/>
      <c r="C218" s="125" t="s">
        <v>26</v>
      </c>
      <c r="D218" s="178"/>
      <c r="E218" s="7">
        <f t="shared" si="55"/>
        <v>0</v>
      </c>
      <c r="F218" s="6">
        <v>0</v>
      </c>
      <c r="G218" s="6">
        <v>0</v>
      </c>
      <c r="H218" s="6">
        <v>0</v>
      </c>
      <c r="I218" s="6">
        <v>0</v>
      </c>
      <c r="J218" s="6">
        <v>0</v>
      </c>
      <c r="K218" s="5"/>
      <c r="L218" s="74"/>
    </row>
    <row r="219" spans="1:12" ht="15" customHeight="1" x14ac:dyDescent="0.2">
      <c r="A219" s="174" t="s">
        <v>181</v>
      </c>
      <c r="B219" s="175" t="s">
        <v>244</v>
      </c>
      <c r="C219" s="125" t="s">
        <v>2</v>
      </c>
      <c r="D219" s="178" t="s">
        <v>38</v>
      </c>
      <c r="E219" s="7">
        <f t="shared" ref="E219:E223" si="66">SUM(F219:J219)</f>
        <v>4750</v>
      </c>
      <c r="F219" s="7">
        <f t="shared" ref="F219:J219" si="67">SUM(F220:F223)</f>
        <v>4750</v>
      </c>
      <c r="G219" s="7">
        <f t="shared" si="67"/>
        <v>0</v>
      </c>
      <c r="H219" s="7">
        <f t="shared" si="67"/>
        <v>0</v>
      </c>
      <c r="I219" s="7">
        <f t="shared" si="67"/>
        <v>0</v>
      </c>
      <c r="J219" s="7">
        <f t="shared" si="67"/>
        <v>0</v>
      </c>
      <c r="K219" s="5"/>
      <c r="L219" s="74"/>
    </row>
    <row r="220" spans="1:12" ht="30" x14ac:dyDescent="0.2">
      <c r="A220" s="174"/>
      <c r="B220" s="176"/>
      <c r="C220" s="125" t="s">
        <v>1</v>
      </c>
      <c r="D220" s="178"/>
      <c r="E220" s="7">
        <f t="shared" si="66"/>
        <v>0</v>
      </c>
      <c r="F220" s="6">
        <v>0</v>
      </c>
      <c r="G220" s="6">
        <v>0</v>
      </c>
      <c r="H220" s="6">
        <v>0</v>
      </c>
      <c r="I220" s="6">
        <v>0</v>
      </c>
      <c r="J220" s="6">
        <v>0</v>
      </c>
      <c r="K220" s="5"/>
      <c r="L220" s="74"/>
    </row>
    <row r="221" spans="1:12" ht="30" x14ac:dyDescent="0.2">
      <c r="A221" s="174"/>
      <c r="B221" s="176"/>
      <c r="C221" s="125" t="s">
        <v>7</v>
      </c>
      <c r="D221" s="178"/>
      <c r="E221" s="7">
        <f t="shared" si="66"/>
        <v>0</v>
      </c>
      <c r="F221" s="6">
        <v>0</v>
      </c>
      <c r="G221" s="6">
        <v>0</v>
      </c>
      <c r="H221" s="6">
        <v>0</v>
      </c>
      <c r="I221" s="6">
        <v>0</v>
      </c>
      <c r="J221" s="6">
        <v>0</v>
      </c>
      <c r="K221" s="5"/>
      <c r="L221" s="74"/>
    </row>
    <row r="222" spans="1:12" ht="45" x14ac:dyDescent="0.2">
      <c r="A222" s="174"/>
      <c r="B222" s="176"/>
      <c r="C222" s="125" t="s">
        <v>16</v>
      </c>
      <c r="D222" s="178"/>
      <c r="E222" s="7">
        <f t="shared" si="66"/>
        <v>4750</v>
      </c>
      <c r="F222" s="6">
        <v>4750</v>
      </c>
      <c r="G222" s="6">
        <v>0</v>
      </c>
      <c r="H222" s="6">
        <v>0</v>
      </c>
      <c r="I222" s="6">
        <v>0</v>
      </c>
      <c r="J222" s="6">
        <v>0</v>
      </c>
      <c r="K222" s="5"/>
      <c r="L222" s="74"/>
    </row>
    <row r="223" spans="1:12" ht="30" x14ac:dyDescent="0.2">
      <c r="A223" s="174"/>
      <c r="B223" s="177"/>
      <c r="C223" s="125" t="s">
        <v>26</v>
      </c>
      <c r="D223" s="178"/>
      <c r="E223" s="7">
        <f t="shared" si="66"/>
        <v>0</v>
      </c>
      <c r="F223" s="6">
        <v>0</v>
      </c>
      <c r="G223" s="6">
        <v>0</v>
      </c>
      <c r="H223" s="6">
        <v>0</v>
      </c>
      <c r="I223" s="6">
        <v>0</v>
      </c>
      <c r="J223" s="6">
        <v>0</v>
      </c>
      <c r="K223" s="5"/>
      <c r="L223" s="74"/>
    </row>
    <row r="224" spans="1:12" ht="15" customHeight="1" x14ac:dyDescent="0.2">
      <c r="A224" s="174" t="s">
        <v>182</v>
      </c>
      <c r="B224" s="175" t="s">
        <v>245</v>
      </c>
      <c r="C224" s="125" t="s">
        <v>2</v>
      </c>
      <c r="D224" s="178" t="s">
        <v>38</v>
      </c>
      <c r="E224" s="7">
        <f t="shared" ref="E224:E228" si="68">SUM(F224:J224)</f>
        <v>3861</v>
      </c>
      <c r="F224" s="7">
        <f t="shared" ref="F224:J224" si="69">SUM(F225:F228)</f>
        <v>3861</v>
      </c>
      <c r="G224" s="7">
        <f t="shared" si="69"/>
        <v>0</v>
      </c>
      <c r="H224" s="7">
        <f t="shared" si="69"/>
        <v>0</v>
      </c>
      <c r="I224" s="7">
        <f t="shared" si="69"/>
        <v>0</v>
      </c>
      <c r="J224" s="7">
        <f t="shared" si="69"/>
        <v>0</v>
      </c>
      <c r="K224" s="5"/>
      <c r="L224" s="74"/>
    </row>
    <row r="225" spans="1:12" ht="30" x14ac:dyDescent="0.2">
      <c r="A225" s="174"/>
      <c r="B225" s="176"/>
      <c r="C225" s="125" t="s">
        <v>1</v>
      </c>
      <c r="D225" s="178"/>
      <c r="E225" s="7">
        <f t="shared" si="68"/>
        <v>0</v>
      </c>
      <c r="F225" s="6">
        <v>0</v>
      </c>
      <c r="G225" s="6">
        <v>0</v>
      </c>
      <c r="H225" s="6">
        <v>0</v>
      </c>
      <c r="I225" s="6">
        <v>0</v>
      </c>
      <c r="J225" s="6">
        <v>0</v>
      </c>
      <c r="K225" s="5"/>
      <c r="L225" s="74"/>
    </row>
    <row r="226" spans="1:12" ht="30" x14ac:dyDescent="0.2">
      <c r="A226" s="174"/>
      <c r="B226" s="176"/>
      <c r="C226" s="125" t="s">
        <v>7</v>
      </c>
      <c r="D226" s="178"/>
      <c r="E226" s="7">
        <f t="shared" si="68"/>
        <v>0</v>
      </c>
      <c r="F226" s="6">
        <v>0</v>
      </c>
      <c r="G226" s="6">
        <v>0</v>
      </c>
      <c r="H226" s="6">
        <v>0</v>
      </c>
      <c r="I226" s="6">
        <v>0</v>
      </c>
      <c r="J226" s="6">
        <v>0</v>
      </c>
      <c r="K226" s="5"/>
      <c r="L226" s="74"/>
    </row>
    <row r="227" spans="1:12" ht="45" x14ac:dyDescent="0.2">
      <c r="A227" s="174"/>
      <c r="B227" s="176"/>
      <c r="C227" s="125" t="s">
        <v>16</v>
      </c>
      <c r="D227" s="178"/>
      <c r="E227" s="7">
        <f t="shared" si="68"/>
        <v>3861</v>
      </c>
      <c r="F227" s="6">
        <v>3861</v>
      </c>
      <c r="G227" s="6">
        <v>0</v>
      </c>
      <c r="H227" s="6">
        <v>0</v>
      </c>
      <c r="I227" s="6">
        <v>0</v>
      </c>
      <c r="J227" s="6">
        <v>0</v>
      </c>
      <c r="K227" s="5"/>
      <c r="L227" s="74"/>
    </row>
    <row r="228" spans="1:12" ht="30.75" customHeight="1" x14ac:dyDescent="0.2">
      <c r="A228" s="174"/>
      <c r="B228" s="177"/>
      <c r="C228" s="125" t="s">
        <v>26</v>
      </c>
      <c r="D228" s="178"/>
      <c r="E228" s="7">
        <f t="shared" si="68"/>
        <v>0</v>
      </c>
      <c r="F228" s="6">
        <v>0</v>
      </c>
      <c r="G228" s="6">
        <v>0</v>
      </c>
      <c r="H228" s="6">
        <v>0</v>
      </c>
      <c r="I228" s="6">
        <v>0</v>
      </c>
      <c r="J228" s="6">
        <v>0</v>
      </c>
      <c r="K228" s="5"/>
      <c r="L228" s="74"/>
    </row>
    <row r="229" spans="1:12" ht="15" customHeight="1" x14ac:dyDescent="0.2">
      <c r="A229" s="174" t="s">
        <v>184</v>
      </c>
      <c r="B229" s="175" t="s">
        <v>246</v>
      </c>
      <c r="C229" s="125" t="s">
        <v>2</v>
      </c>
      <c r="D229" s="178" t="s">
        <v>38</v>
      </c>
      <c r="E229" s="7">
        <f t="shared" ref="E229:E233" si="70">SUM(F229:J229)</f>
        <v>5079.2</v>
      </c>
      <c r="F229" s="7">
        <f t="shared" ref="F229:J229" si="71">SUM(F230:F233)</f>
        <v>4002.4</v>
      </c>
      <c r="G229" s="7">
        <f t="shared" si="71"/>
        <v>1076.8</v>
      </c>
      <c r="H229" s="7">
        <f t="shared" si="71"/>
        <v>0</v>
      </c>
      <c r="I229" s="7">
        <f t="shared" si="71"/>
        <v>0</v>
      </c>
      <c r="J229" s="7">
        <f t="shared" si="71"/>
        <v>0</v>
      </c>
      <c r="K229" s="5"/>
      <c r="L229" s="74"/>
    </row>
    <row r="230" spans="1:12" ht="30" x14ac:dyDescent="0.2">
      <c r="A230" s="174"/>
      <c r="B230" s="176"/>
      <c r="C230" s="125" t="s">
        <v>1</v>
      </c>
      <c r="D230" s="178"/>
      <c r="E230" s="7">
        <f t="shared" si="70"/>
        <v>0</v>
      </c>
      <c r="F230" s="6">
        <v>0</v>
      </c>
      <c r="G230" s="6">
        <v>0</v>
      </c>
      <c r="H230" s="6">
        <v>0</v>
      </c>
      <c r="I230" s="6">
        <v>0</v>
      </c>
      <c r="J230" s="6">
        <v>0</v>
      </c>
      <c r="K230" s="5"/>
      <c r="L230" s="74"/>
    </row>
    <row r="231" spans="1:12" ht="30" x14ac:dyDescent="0.2">
      <c r="A231" s="174"/>
      <c r="B231" s="176"/>
      <c r="C231" s="125" t="s">
        <v>7</v>
      </c>
      <c r="D231" s="178"/>
      <c r="E231" s="7">
        <f t="shared" si="70"/>
        <v>0</v>
      </c>
      <c r="F231" s="6">
        <v>0</v>
      </c>
      <c r="G231" s="6">
        <v>0</v>
      </c>
      <c r="H231" s="6">
        <v>0</v>
      </c>
      <c r="I231" s="6">
        <v>0</v>
      </c>
      <c r="J231" s="6">
        <v>0</v>
      </c>
      <c r="K231" s="5"/>
      <c r="L231" s="74"/>
    </row>
    <row r="232" spans="1:12" ht="45" x14ac:dyDescent="0.2">
      <c r="A232" s="174"/>
      <c r="B232" s="176"/>
      <c r="C232" s="125" t="s">
        <v>16</v>
      </c>
      <c r="D232" s="178"/>
      <c r="E232" s="7">
        <f t="shared" si="70"/>
        <v>5079.2</v>
      </c>
      <c r="F232" s="6">
        <v>4002.4</v>
      </c>
      <c r="G232" s="6">
        <v>1076.8</v>
      </c>
      <c r="H232" s="6">
        <v>0</v>
      </c>
      <c r="I232" s="6">
        <v>0</v>
      </c>
      <c r="J232" s="6">
        <v>0</v>
      </c>
      <c r="K232" s="5"/>
      <c r="L232" s="74"/>
    </row>
    <row r="233" spans="1:12" ht="30" x14ac:dyDescent="0.2">
      <c r="A233" s="174"/>
      <c r="B233" s="177"/>
      <c r="C233" s="125" t="s">
        <v>26</v>
      </c>
      <c r="D233" s="178"/>
      <c r="E233" s="7">
        <f t="shared" si="70"/>
        <v>0</v>
      </c>
      <c r="F233" s="6">
        <v>0</v>
      </c>
      <c r="G233" s="6">
        <v>0</v>
      </c>
      <c r="H233" s="6">
        <v>0</v>
      </c>
      <c r="I233" s="6">
        <v>0</v>
      </c>
      <c r="J233" s="6">
        <v>0</v>
      </c>
      <c r="K233" s="5"/>
      <c r="L233" s="74"/>
    </row>
    <row r="234" spans="1:12" ht="15" customHeight="1" x14ac:dyDescent="0.2">
      <c r="A234" s="174" t="s">
        <v>197</v>
      </c>
      <c r="B234" s="175" t="s">
        <v>255</v>
      </c>
      <c r="C234" s="125" t="s">
        <v>2</v>
      </c>
      <c r="D234" s="178" t="s">
        <v>38</v>
      </c>
      <c r="E234" s="7">
        <f t="shared" ref="E234:E238" si="72">SUM(F234:J234)</f>
        <v>386</v>
      </c>
      <c r="F234" s="7">
        <f t="shared" ref="F234:J234" si="73">SUM(F235:F238)</f>
        <v>386</v>
      </c>
      <c r="G234" s="7">
        <f t="shared" si="73"/>
        <v>0</v>
      </c>
      <c r="H234" s="7">
        <f t="shared" si="73"/>
        <v>0</v>
      </c>
      <c r="I234" s="7">
        <f t="shared" si="73"/>
        <v>0</v>
      </c>
      <c r="J234" s="7">
        <f t="shared" si="73"/>
        <v>0</v>
      </c>
      <c r="K234" s="5"/>
      <c r="L234" s="74"/>
    </row>
    <row r="235" spans="1:12" ht="30" x14ac:dyDescent="0.2">
      <c r="A235" s="174"/>
      <c r="B235" s="176"/>
      <c r="C235" s="125" t="s">
        <v>1</v>
      </c>
      <c r="D235" s="178"/>
      <c r="E235" s="7">
        <f t="shared" si="72"/>
        <v>0</v>
      </c>
      <c r="F235" s="6">
        <v>0</v>
      </c>
      <c r="G235" s="6">
        <v>0</v>
      </c>
      <c r="H235" s="6">
        <v>0</v>
      </c>
      <c r="I235" s="6">
        <v>0</v>
      </c>
      <c r="J235" s="6">
        <v>0</v>
      </c>
      <c r="K235" s="5"/>
      <c r="L235" s="74"/>
    </row>
    <row r="236" spans="1:12" ht="30" x14ac:dyDescent="0.2">
      <c r="A236" s="174"/>
      <c r="B236" s="176"/>
      <c r="C236" s="125" t="s">
        <v>7</v>
      </c>
      <c r="D236" s="178"/>
      <c r="E236" s="7">
        <f t="shared" si="72"/>
        <v>0</v>
      </c>
      <c r="F236" s="6">
        <v>0</v>
      </c>
      <c r="G236" s="6">
        <v>0</v>
      </c>
      <c r="H236" s="6">
        <v>0</v>
      </c>
      <c r="I236" s="6">
        <v>0</v>
      </c>
      <c r="J236" s="6">
        <v>0</v>
      </c>
      <c r="K236" s="5"/>
      <c r="L236" s="74"/>
    </row>
    <row r="237" spans="1:12" ht="45" x14ac:dyDescent="0.2">
      <c r="A237" s="174"/>
      <c r="B237" s="176"/>
      <c r="C237" s="125" t="s">
        <v>16</v>
      </c>
      <c r="D237" s="178"/>
      <c r="E237" s="7">
        <f t="shared" si="72"/>
        <v>386</v>
      </c>
      <c r="F237" s="6">
        <v>386</v>
      </c>
      <c r="G237" s="6">
        <v>0</v>
      </c>
      <c r="H237" s="6">
        <v>0</v>
      </c>
      <c r="I237" s="6">
        <v>0</v>
      </c>
      <c r="J237" s="6">
        <v>0</v>
      </c>
      <c r="K237" s="5"/>
      <c r="L237" s="74"/>
    </row>
    <row r="238" spans="1:12" ht="30" x14ac:dyDescent="0.2">
      <c r="A238" s="174"/>
      <c r="B238" s="177"/>
      <c r="C238" s="125" t="s">
        <v>26</v>
      </c>
      <c r="D238" s="178"/>
      <c r="E238" s="7">
        <f t="shared" si="72"/>
        <v>0</v>
      </c>
      <c r="F238" s="6">
        <v>0</v>
      </c>
      <c r="G238" s="6">
        <v>0</v>
      </c>
      <c r="H238" s="6">
        <v>0</v>
      </c>
      <c r="I238" s="6">
        <v>0</v>
      </c>
      <c r="J238" s="6">
        <v>0</v>
      </c>
      <c r="K238" s="5"/>
      <c r="L238" s="74"/>
    </row>
    <row r="239" spans="1:12" ht="15" customHeight="1" x14ac:dyDescent="0.2">
      <c r="A239" s="174" t="s">
        <v>230</v>
      </c>
      <c r="B239" s="175" t="s">
        <v>247</v>
      </c>
      <c r="C239" s="125" t="s">
        <v>2</v>
      </c>
      <c r="D239" s="178" t="s">
        <v>38</v>
      </c>
      <c r="E239" s="7">
        <f t="shared" ref="E239:E243" si="74">SUM(F239:J239)</f>
        <v>24400</v>
      </c>
      <c r="F239" s="7">
        <f t="shared" ref="F239:J239" si="75">SUM(F240:F243)</f>
        <v>24400</v>
      </c>
      <c r="G239" s="7">
        <f t="shared" si="75"/>
        <v>0</v>
      </c>
      <c r="H239" s="7">
        <f t="shared" si="75"/>
        <v>0</v>
      </c>
      <c r="I239" s="7">
        <f t="shared" si="75"/>
        <v>0</v>
      </c>
      <c r="J239" s="7">
        <f t="shared" si="75"/>
        <v>0</v>
      </c>
      <c r="K239" s="5"/>
      <c r="L239" s="74"/>
    </row>
    <row r="240" spans="1:12" ht="30" x14ac:dyDescent="0.2">
      <c r="A240" s="174"/>
      <c r="B240" s="176"/>
      <c r="C240" s="125" t="s">
        <v>1</v>
      </c>
      <c r="D240" s="178"/>
      <c r="E240" s="7">
        <f t="shared" si="74"/>
        <v>0</v>
      </c>
      <c r="F240" s="6">
        <v>0</v>
      </c>
      <c r="G240" s="6">
        <v>0</v>
      </c>
      <c r="H240" s="6">
        <v>0</v>
      </c>
      <c r="I240" s="6">
        <v>0</v>
      </c>
      <c r="J240" s="6">
        <v>0</v>
      </c>
      <c r="K240" s="5"/>
      <c r="L240" s="74"/>
    </row>
    <row r="241" spans="1:12" ht="30" x14ac:dyDescent="0.2">
      <c r="A241" s="174"/>
      <c r="B241" s="176"/>
      <c r="C241" s="125" t="s">
        <v>7</v>
      </c>
      <c r="D241" s="178"/>
      <c r="E241" s="7">
        <f t="shared" si="74"/>
        <v>0</v>
      </c>
      <c r="F241" s="6">
        <v>0</v>
      </c>
      <c r="G241" s="6">
        <v>0</v>
      </c>
      <c r="H241" s="6">
        <v>0</v>
      </c>
      <c r="I241" s="6">
        <v>0</v>
      </c>
      <c r="J241" s="6">
        <v>0</v>
      </c>
      <c r="K241" s="5"/>
      <c r="L241" s="74"/>
    </row>
    <row r="242" spans="1:12" ht="45" x14ac:dyDescent="0.2">
      <c r="A242" s="174"/>
      <c r="B242" s="176"/>
      <c r="C242" s="125" t="s">
        <v>16</v>
      </c>
      <c r="D242" s="178"/>
      <c r="E242" s="7">
        <f t="shared" si="74"/>
        <v>24400</v>
      </c>
      <c r="F242" s="6">
        <v>24400</v>
      </c>
      <c r="G242" s="6">
        <v>0</v>
      </c>
      <c r="H242" s="6">
        <v>0</v>
      </c>
      <c r="I242" s="6">
        <v>0</v>
      </c>
      <c r="J242" s="6">
        <v>0</v>
      </c>
      <c r="K242" s="5"/>
      <c r="L242" s="74"/>
    </row>
    <row r="243" spans="1:12" ht="30" x14ac:dyDescent="0.2">
      <c r="A243" s="174"/>
      <c r="B243" s="177"/>
      <c r="C243" s="125" t="s">
        <v>26</v>
      </c>
      <c r="D243" s="178"/>
      <c r="E243" s="7">
        <f t="shared" si="74"/>
        <v>0</v>
      </c>
      <c r="F243" s="6">
        <v>0</v>
      </c>
      <c r="G243" s="6">
        <v>0</v>
      </c>
      <c r="H243" s="6">
        <v>0</v>
      </c>
      <c r="I243" s="6">
        <v>0</v>
      </c>
      <c r="J243" s="6">
        <v>0</v>
      </c>
      <c r="K243" s="5"/>
      <c r="L243" s="74"/>
    </row>
    <row r="244" spans="1:12" ht="15" customHeight="1" x14ac:dyDescent="0.2">
      <c r="A244" s="174" t="s">
        <v>231</v>
      </c>
      <c r="B244" s="175" t="s">
        <v>251</v>
      </c>
      <c r="C244" s="125" t="s">
        <v>2</v>
      </c>
      <c r="D244" s="178" t="s">
        <v>38</v>
      </c>
      <c r="E244" s="7">
        <f t="shared" ref="E244:E258" si="76">SUM(F244:J244)</f>
        <v>590.95000000000005</v>
      </c>
      <c r="F244" s="7">
        <f t="shared" ref="F244:J244" si="77">SUM(F245:F248)</f>
        <v>590.95000000000005</v>
      </c>
      <c r="G244" s="7">
        <f t="shared" si="77"/>
        <v>0</v>
      </c>
      <c r="H244" s="7">
        <f t="shared" si="77"/>
        <v>0</v>
      </c>
      <c r="I244" s="7">
        <f t="shared" si="77"/>
        <v>0</v>
      </c>
      <c r="J244" s="7">
        <f t="shared" si="77"/>
        <v>0</v>
      </c>
      <c r="K244" s="5"/>
      <c r="L244" s="74"/>
    </row>
    <row r="245" spans="1:12" ht="30" x14ac:dyDescent="0.2">
      <c r="A245" s="174"/>
      <c r="B245" s="176"/>
      <c r="C245" s="125" t="s">
        <v>1</v>
      </c>
      <c r="D245" s="178"/>
      <c r="E245" s="7">
        <f t="shared" si="76"/>
        <v>0</v>
      </c>
      <c r="F245" s="6">
        <v>0</v>
      </c>
      <c r="G245" s="6">
        <v>0</v>
      </c>
      <c r="H245" s="6">
        <v>0</v>
      </c>
      <c r="I245" s="6">
        <v>0</v>
      </c>
      <c r="J245" s="6">
        <v>0</v>
      </c>
      <c r="K245" s="5"/>
      <c r="L245" s="74"/>
    </row>
    <row r="246" spans="1:12" ht="30" x14ac:dyDescent="0.2">
      <c r="A246" s="174"/>
      <c r="B246" s="176"/>
      <c r="C246" s="125" t="s">
        <v>7</v>
      </c>
      <c r="D246" s="178"/>
      <c r="E246" s="7">
        <f t="shared" si="76"/>
        <v>0</v>
      </c>
      <c r="F246" s="6">
        <v>0</v>
      </c>
      <c r="G246" s="6">
        <v>0</v>
      </c>
      <c r="H246" s="6">
        <v>0</v>
      </c>
      <c r="I246" s="6">
        <v>0</v>
      </c>
      <c r="J246" s="6">
        <v>0</v>
      </c>
      <c r="K246" s="5"/>
      <c r="L246" s="74"/>
    </row>
    <row r="247" spans="1:12" ht="45" x14ac:dyDescent="0.2">
      <c r="A247" s="174"/>
      <c r="B247" s="176"/>
      <c r="C247" s="125" t="s">
        <v>16</v>
      </c>
      <c r="D247" s="178"/>
      <c r="E247" s="7">
        <f t="shared" si="76"/>
        <v>590.95000000000005</v>
      </c>
      <c r="F247" s="6">
        <v>590.95000000000005</v>
      </c>
      <c r="G247" s="6">
        <v>0</v>
      </c>
      <c r="H247" s="6">
        <v>0</v>
      </c>
      <c r="I247" s="6">
        <v>0</v>
      </c>
      <c r="J247" s="6">
        <v>0</v>
      </c>
      <c r="K247" s="5"/>
      <c r="L247" s="74"/>
    </row>
    <row r="248" spans="1:12" ht="30" x14ac:dyDescent="0.2">
      <c r="A248" s="174"/>
      <c r="B248" s="177"/>
      <c r="C248" s="125" t="s">
        <v>26</v>
      </c>
      <c r="D248" s="178"/>
      <c r="E248" s="7">
        <f t="shared" si="76"/>
        <v>0</v>
      </c>
      <c r="F248" s="6">
        <v>0</v>
      </c>
      <c r="G248" s="6">
        <v>0</v>
      </c>
      <c r="H248" s="6">
        <v>0</v>
      </c>
      <c r="I248" s="6">
        <v>0</v>
      </c>
      <c r="J248" s="6">
        <v>0</v>
      </c>
      <c r="K248" s="5"/>
      <c r="L248" s="74"/>
    </row>
    <row r="249" spans="1:12" ht="15" customHeight="1" x14ac:dyDescent="0.2">
      <c r="A249" s="193" t="s">
        <v>232</v>
      </c>
      <c r="B249" s="175" t="s">
        <v>252</v>
      </c>
      <c r="C249" s="125" t="s">
        <v>2</v>
      </c>
      <c r="D249" s="178" t="s">
        <v>38</v>
      </c>
      <c r="E249" s="7">
        <f t="shared" si="76"/>
        <v>170</v>
      </c>
      <c r="F249" s="7">
        <f t="shared" ref="F249:J249" si="78">SUM(F250:F253)</f>
        <v>0</v>
      </c>
      <c r="G249" s="7">
        <f t="shared" si="78"/>
        <v>170</v>
      </c>
      <c r="H249" s="7">
        <f t="shared" si="78"/>
        <v>0</v>
      </c>
      <c r="I249" s="7">
        <f t="shared" si="78"/>
        <v>0</v>
      </c>
      <c r="J249" s="7">
        <f t="shared" si="78"/>
        <v>0</v>
      </c>
      <c r="K249" s="5"/>
      <c r="L249" s="74"/>
    </row>
    <row r="250" spans="1:12" ht="30" x14ac:dyDescent="0.2">
      <c r="A250" s="194"/>
      <c r="B250" s="176"/>
      <c r="C250" s="125" t="s">
        <v>1</v>
      </c>
      <c r="D250" s="178"/>
      <c r="E250" s="7">
        <f t="shared" si="76"/>
        <v>0</v>
      </c>
      <c r="F250" s="6">
        <v>0</v>
      </c>
      <c r="G250" s="6">
        <v>0</v>
      </c>
      <c r="H250" s="6">
        <v>0</v>
      </c>
      <c r="I250" s="6">
        <v>0</v>
      </c>
      <c r="J250" s="6">
        <v>0</v>
      </c>
      <c r="K250" s="5"/>
      <c r="L250" s="74"/>
    </row>
    <row r="251" spans="1:12" ht="30" x14ac:dyDescent="0.2">
      <c r="A251" s="194"/>
      <c r="B251" s="176"/>
      <c r="C251" s="125" t="s">
        <v>7</v>
      </c>
      <c r="D251" s="178"/>
      <c r="E251" s="7">
        <f t="shared" si="76"/>
        <v>0</v>
      </c>
      <c r="F251" s="6">
        <v>0</v>
      </c>
      <c r="G251" s="6">
        <v>0</v>
      </c>
      <c r="H251" s="6">
        <v>0</v>
      </c>
      <c r="I251" s="6">
        <v>0</v>
      </c>
      <c r="J251" s="6">
        <v>0</v>
      </c>
      <c r="K251" s="5"/>
      <c r="L251" s="74"/>
    </row>
    <row r="252" spans="1:12" ht="45" x14ac:dyDescent="0.2">
      <c r="A252" s="194"/>
      <c r="B252" s="176"/>
      <c r="C252" s="125" t="s">
        <v>16</v>
      </c>
      <c r="D252" s="178"/>
      <c r="E252" s="7">
        <f t="shared" si="76"/>
        <v>170</v>
      </c>
      <c r="F252" s="6">
        <v>0</v>
      </c>
      <c r="G252" s="6">
        <v>170</v>
      </c>
      <c r="H252" s="6">
        <v>0</v>
      </c>
      <c r="I252" s="6">
        <v>0</v>
      </c>
      <c r="J252" s="6">
        <v>0</v>
      </c>
      <c r="K252" s="5"/>
      <c r="L252" s="74"/>
    </row>
    <row r="253" spans="1:12" ht="30" x14ac:dyDescent="0.2">
      <c r="A253" s="195"/>
      <c r="B253" s="177"/>
      <c r="C253" s="125" t="s">
        <v>26</v>
      </c>
      <c r="D253" s="178"/>
      <c r="E253" s="7">
        <f t="shared" si="76"/>
        <v>0</v>
      </c>
      <c r="F253" s="6">
        <v>0</v>
      </c>
      <c r="G253" s="6">
        <v>0</v>
      </c>
      <c r="H253" s="6">
        <v>0</v>
      </c>
      <c r="I253" s="6">
        <v>0</v>
      </c>
      <c r="J253" s="6">
        <v>0</v>
      </c>
      <c r="K253" s="5"/>
      <c r="L253" s="74"/>
    </row>
    <row r="254" spans="1:12" ht="15" customHeight="1" x14ac:dyDescent="0.2">
      <c r="A254" s="193" t="s">
        <v>286</v>
      </c>
      <c r="B254" s="175" t="s">
        <v>253</v>
      </c>
      <c r="C254" s="125" t="s">
        <v>2</v>
      </c>
      <c r="D254" s="178" t="s">
        <v>38</v>
      </c>
      <c r="E254" s="7">
        <f t="shared" si="76"/>
        <v>427</v>
      </c>
      <c r="F254" s="7">
        <f t="shared" ref="F254:J254" si="79">SUM(F255:F258)</f>
        <v>0</v>
      </c>
      <c r="G254" s="7">
        <f t="shared" si="79"/>
        <v>427</v>
      </c>
      <c r="H254" s="7">
        <f t="shared" si="79"/>
        <v>0</v>
      </c>
      <c r="I254" s="7">
        <f t="shared" si="79"/>
        <v>0</v>
      </c>
      <c r="J254" s="7">
        <f t="shared" si="79"/>
        <v>0</v>
      </c>
      <c r="K254" s="5"/>
      <c r="L254" s="74"/>
    </row>
    <row r="255" spans="1:12" ht="30" x14ac:dyDescent="0.2">
      <c r="A255" s="194"/>
      <c r="B255" s="176"/>
      <c r="C255" s="125" t="s">
        <v>1</v>
      </c>
      <c r="D255" s="178"/>
      <c r="E255" s="7">
        <f t="shared" si="76"/>
        <v>0</v>
      </c>
      <c r="F255" s="6">
        <v>0</v>
      </c>
      <c r="G255" s="6">
        <v>0</v>
      </c>
      <c r="H255" s="6">
        <v>0</v>
      </c>
      <c r="I255" s="6">
        <v>0</v>
      </c>
      <c r="J255" s="6">
        <v>0</v>
      </c>
      <c r="K255" s="5"/>
      <c r="L255" s="74"/>
    </row>
    <row r="256" spans="1:12" ht="30" x14ac:dyDescent="0.2">
      <c r="A256" s="194"/>
      <c r="B256" s="176"/>
      <c r="C256" s="125" t="s">
        <v>7</v>
      </c>
      <c r="D256" s="178"/>
      <c r="E256" s="7">
        <f t="shared" si="76"/>
        <v>0</v>
      </c>
      <c r="F256" s="6">
        <v>0</v>
      </c>
      <c r="G256" s="6">
        <v>0</v>
      </c>
      <c r="H256" s="6">
        <v>0</v>
      </c>
      <c r="I256" s="6">
        <v>0</v>
      </c>
      <c r="J256" s="6">
        <v>0</v>
      </c>
      <c r="K256" s="5"/>
      <c r="L256" s="74"/>
    </row>
    <row r="257" spans="1:12" ht="45" x14ac:dyDescent="0.2">
      <c r="A257" s="194"/>
      <c r="B257" s="176"/>
      <c r="C257" s="125" t="s">
        <v>16</v>
      </c>
      <c r="D257" s="178"/>
      <c r="E257" s="7">
        <f t="shared" si="76"/>
        <v>427</v>
      </c>
      <c r="F257" s="6">
        <v>0</v>
      </c>
      <c r="G257" s="6">
        <v>427</v>
      </c>
      <c r="H257" s="6">
        <v>0</v>
      </c>
      <c r="I257" s="6">
        <v>0</v>
      </c>
      <c r="J257" s="6">
        <v>0</v>
      </c>
      <c r="K257" s="5"/>
      <c r="L257" s="74"/>
    </row>
    <row r="258" spans="1:12" ht="30" x14ac:dyDescent="0.2">
      <c r="A258" s="195"/>
      <c r="B258" s="177"/>
      <c r="C258" s="125" t="s">
        <v>26</v>
      </c>
      <c r="D258" s="178"/>
      <c r="E258" s="7">
        <f t="shared" si="76"/>
        <v>0</v>
      </c>
      <c r="F258" s="6">
        <v>0</v>
      </c>
      <c r="G258" s="6">
        <v>0</v>
      </c>
      <c r="H258" s="6">
        <v>0</v>
      </c>
      <c r="I258" s="6">
        <v>0</v>
      </c>
      <c r="J258" s="6">
        <v>0</v>
      </c>
      <c r="K258" s="5"/>
      <c r="L258" s="74"/>
    </row>
    <row r="259" spans="1:12" ht="15" customHeight="1" x14ac:dyDescent="0.2">
      <c r="A259" s="193" t="s">
        <v>294</v>
      </c>
      <c r="B259" s="175" t="s">
        <v>254</v>
      </c>
      <c r="C259" s="125" t="s">
        <v>2</v>
      </c>
      <c r="D259" s="178" t="s">
        <v>38</v>
      </c>
      <c r="E259" s="7">
        <f t="shared" ref="E259:E263" si="80">SUM(F259:J259)</f>
        <v>2000</v>
      </c>
      <c r="F259" s="7">
        <f t="shared" ref="F259:J259" si="81">SUM(F260:F263)</f>
        <v>0</v>
      </c>
      <c r="G259" s="7">
        <f t="shared" si="81"/>
        <v>2000</v>
      </c>
      <c r="H259" s="7">
        <f t="shared" si="81"/>
        <v>0</v>
      </c>
      <c r="I259" s="7">
        <f t="shared" si="81"/>
        <v>0</v>
      </c>
      <c r="J259" s="7">
        <f t="shared" si="81"/>
        <v>0</v>
      </c>
      <c r="K259" s="5"/>
      <c r="L259" s="74"/>
    </row>
    <row r="260" spans="1:12" ht="30" x14ac:dyDescent="0.2">
      <c r="A260" s="194"/>
      <c r="B260" s="176"/>
      <c r="C260" s="125" t="s">
        <v>1</v>
      </c>
      <c r="D260" s="178"/>
      <c r="E260" s="7">
        <f t="shared" si="80"/>
        <v>0</v>
      </c>
      <c r="F260" s="6">
        <v>0</v>
      </c>
      <c r="G260" s="6">
        <v>0</v>
      </c>
      <c r="H260" s="6">
        <v>0</v>
      </c>
      <c r="I260" s="6">
        <v>0</v>
      </c>
      <c r="J260" s="6">
        <v>0</v>
      </c>
      <c r="K260" s="5"/>
      <c r="L260" s="74"/>
    </row>
    <row r="261" spans="1:12" ht="30" x14ac:dyDescent="0.2">
      <c r="A261" s="194"/>
      <c r="B261" s="176"/>
      <c r="C261" s="125" t="s">
        <v>7</v>
      </c>
      <c r="D261" s="178"/>
      <c r="E261" s="7">
        <f t="shared" si="80"/>
        <v>0</v>
      </c>
      <c r="F261" s="6">
        <v>0</v>
      </c>
      <c r="G261" s="6">
        <v>0</v>
      </c>
      <c r="H261" s="6">
        <v>0</v>
      </c>
      <c r="I261" s="6">
        <v>0</v>
      </c>
      <c r="J261" s="6">
        <v>0</v>
      </c>
      <c r="K261" s="5"/>
      <c r="L261" s="74"/>
    </row>
    <row r="262" spans="1:12" ht="45" x14ac:dyDescent="0.2">
      <c r="A262" s="194"/>
      <c r="B262" s="176"/>
      <c r="C262" s="125" t="s">
        <v>16</v>
      </c>
      <c r="D262" s="178"/>
      <c r="E262" s="7">
        <f t="shared" si="80"/>
        <v>2000</v>
      </c>
      <c r="F262" s="6">
        <v>0</v>
      </c>
      <c r="G262" s="6">
        <v>2000</v>
      </c>
      <c r="H262" s="6">
        <v>0</v>
      </c>
      <c r="I262" s="6">
        <v>0</v>
      </c>
      <c r="J262" s="6">
        <v>0</v>
      </c>
      <c r="K262" s="5"/>
      <c r="L262" s="74"/>
    </row>
    <row r="263" spans="1:12" ht="30" x14ac:dyDescent="0.2">
      <c r="A263" s="195"/>
      <c r="B263" s="177"/>
      <c r="C263" s="125" t="s">
        <v>26</v>
      </c>
      <c r="D263" s="178"/>
      <c r="E263" s="7">
        <f t="shared" si="80"/>
        <v>0</v>
      </c>
      <c r="F263" s="6">
        <v>0</v>
      </c>
      <c r="G263" s="6">
        <v>0</v>
      </c>
      <c r="H263" s="6">
        <v>0</v>
      </c>
      <c r="I263" s="6">
        <v>0</v>
      </c>
      <c r="J263" s="6">
        <v>0</v>
      </c>
      <c r="K263" s="5"/>
      <c r="L263" s="74"/>
    </row>
    <row r="264" spans="1:12" ht="15.75" customHeight="1" x14ac:dyDescent="0.2">
      <c r="A264" s="60"/>
      <c r="B264" s="197" t="s">
        <v>262</v>
      </c>
      <c r="C264" s="198"/>
      <c r="D264" s="198"/>
      <c r="E264" s="198"/>
      <c r="F264" s="198"/>
      <c r="G264" s="198"/>
      <c r="H264" s="198"/>
      <c r="I264" s="198"/>
      <c r="J264" s="198"/>
      <c r="K264" s="199"/>
      <c r="L264" s="72"/>
    </row>
    <row r="265" spans="1:12" ht="60" x14ac:dyDescent="0.2">
      <c r="A265" s="123" t="s">
        <v>6</v>
      </c>
      <c r="B265" s="14" t="s">
        <v>226</v>
      </c>
      <c r="C265" s="125"/>
      <c r="D265" s="125"/>
      <c r="E265" s="125"/>
      <c r="F265" s="7"/>
      <c r="G265" s="7"/>
      <c r="H265" s="125"/>
      <c r="I265" s="125"/>
      <c r="J265" s="125"/>
      <c r="K265" s="125"/>
      <c r="L265" s="73"/>
    </row>
    <row r="266" spans="1:12" ht="15" customHeight="1" x14ac:dyDescent="0.2">
      <c r="A266" s="190" t="s">
        <v>161</v>
      </c>
      <c r="B266" s="196" t="s">
        <v>215</v>
      </c>
      <c r="C266" s="125" t="s">
        <v>2</v>
      </c>
      <c r="D266" s="178" t="s">
        <v>38</v>
      </c>
      <c r="E266" s="7">
        <f t="shared" ref="E266:E270" si="82">SUM(F266:J266)</f>
        <v>10732.619999999999</v>
      </c>
      <c r="F266" s="7">
        <f t="shared" ref="F266:J266" si="83">SUM(F267:F270)</f>
        <v>2306.1099999999997</v>
      </c>
      <c r="G266" s="7">
        <f t="shared" si="83"/>
        <v>8426.51</v>
      </c>
      <c r="H266" s="7">
        <f t="shared" si="83"/>
        <v>0</v>
      </c>
      <c r="I266" s="7">
        <f t="shared" si="83"/>
        <v>0</v>
      </c>
      <c r="J266" s="7">
        <f t="shared" si="83"/>
        <v>0</v>
      </c>
      <c r="K266" s="5"/>
      <c r="L266" s="74"/>
    </row>
    <row r="267" spans="1:12" ht="30" x14ac:dyDescent="0.2">
      <c r="A267" s="191"/>
      <c r="B267" s="196"/>
      <c r="C267" s="125" t="s">
        <v>1</v>
      </c>
      <c r="D267" s="178"/>
      <c r="E267" s="7">
        <f t="shared" si="82"/>
        <v>0</v>
      </c>
      <c r="F267" s="6">
        <v>0</v>
      </c>
      <c r="G267" s="6">
        <v>0</v>
      </c>
      <c r="H267" s="6">
        <v>0</v>
      </c>
      <c r="I267" s="6">
        <v>0</v>
      </c>
      <c r="J267" s="6">
        <v>0</v>
      </c>
      <c r="K267" s="5"/>
      <c r="L267" s="74"/>
    </row>
    <row r="268" spans="1:12" ht="30" x14ac:dyDescent="0.2">
      <c r="A268" s="191"/>
      <c r="B268" s="196"/>
      <c r="C268" s="125" t="s">
        <v>7</v>
      </c>
      <c r="D268" s="178"/>
      <c r="E268" s="7">
        <f t="shared" si="82"/>
        <v>6148.62</v>
      </c>
      <c r="F268" s="6">
        <v>696.67</v>
      </c>
      <c r="G268" s="6">
        <v>5451.95</v>
      </c>
      <c r="H268" s="6">
        <v>0</v>
      </c>
      <c r="I268" s="6">
        <v>0</v>
      </c>
      <c r="J268" s="6">
        <v>0</v>
      </c>
      <c r="K268" s="5"/>
      <c r="L268" s="74"/>
    </row>
    <row r="269" spans="1:12" ht="45" x14ac:dyDescent="0.2">
      <c r="A269" s="191"/>
      <c r="B269" s="196"/>
      <c r="C269" s="125" t="s">
        <v>16</v>
      </c>
      <c r="D269" s="178"/>
      <c r="E269" s="7">
        <f t="shared" si="82"/>
        <v>3373.3</v>
      </c>
      <c r="F269" s="6">
        <v>398.74</v>
      </c>
      <c r="G269" s="6">
        <v>2974.56</v>
      </c>
      <c r="H269" s="6">
        <v>0</v>
      </c>
      <c r="I269" s="6">
        <v>0</v>
      </c>
      <c r="J269" s="6">
        <v>0</v>
      </c>
      <c r="K269" s="5"/>
      <c r="L269" s="74"/>
    </row>
    <row r="270" spans="1:12" ht="30" x14ac:dyDescent="0.2">
      <c r="A270" s="192"/>
      <c r="B270" s="196"/>
      <c r="C270" s="125" t="s">
        <v>26</v>
      </c>
      <c r="D270" s="178"/>
      <c r="E270" s="7">
        <f t="shared" si="82"/>
        <v>1210.7</v>
      </c>
      <c r="F270" s="6">
        <v>1210.7</v>
      </c>
      <c r="G270" s="6">
        <v>0</v>
      </c>
      <c r="H270" s="6">
        <v>0</v>
      </c>
      <c r="I270" s="6">
        <v>0</v>
      </c>
      <c r="J270" s="6">
        <v>0</v>
      </c>
      <c r="K270" s="5"/>
      <c r="L270" s="74"/>
    </row>
    <row r="271" spans="1:12" ht="105" x14ac:dyDescent="0.2">
      <c r="A271" s="60" t="s">
        <v>10</v>
      </c>
      <c r="B271" s="14" t="s">
        <v>216</v>
      </c>
      <c r="C271" s="125"/>
      <c r="D271" s="125"/>
      <c r="E271" s="125"/>
      <c r="F271" s="7"/>
      <c r="G271" s="7"/>
      <c r="H271" s="125"/>
      <c r="I271" s="125"/>
      <c r="J271" s="125"/>
      <c r="K271" s="125"/>
      <c r="L271" s="73"/>
    </row>
    <row r="272" spans="1:12" ht="15" customHeight="1" x14ac:dyDescent="0.2">
      <c r="A272" s="190" t="s">
        <v>164</v>
      </c>
      <c r="B272" s="196" t="s">
        <v>227</v>
      </c>
      <c r="C272" s="125" t="s">
        <v>2</v>
      </c>
      <c r="D272" s="178" t="s">
        <v>38</v>
      </c>
      <c r="E272" s="7">
        <f t="shared" ref="E272:E275" si="84">SUM(F272:J272)</f>
        <v>0</v>
      </c>
      <c r="F272" s="7">
        <f t="shared" ref="F272:J272" si="85">SUM(F273:F276)</f>
        <v>0</v>
      </c>
      <c r="G272" s="7">
        <f t="shared" si="85"/>
        <v>0</v>
      </c>
      <c r="H272" s="7">
        <f t="shared" si="85"/>
        <v>0</v>
      </c>
      <c r="I272" s="7">
        <f t="shared" si="85"/>
        <v>0</v>
      </c>
      <c r="J272" s="7">
        <f t="shared" si="85"/>
        <v>0</v>
      </c>
      <c r="K272" s="5"/>
      <c r="L272" s="74"/>
    </row>
    <row r="273" spans="1:12" ht="30" x14ac:dyDescent="0.2">
      <c r="A273" s="191"/>
      <c r="B273" s="196"/>
      <c r="C273" s="125" t="s">
        <v>1</v>
      </c>
      <c r="D273" s="178"/>
      <c r="E273" s="7">
        <f t="shared" si="84"/>
        <v>0</v>
      </c>
      <c r="F273" s="7">
        <v>0</v>
      </c>
      <c r="G273" s="6">
        <v>0</v>
      </c>
      <c r="H273" s="6">
        <v>0</v>
      </c>
      <c r="I273" s="6">
        <v>0</v>
      </c>
      <c r="J273" s="6">
        <v>0</v>
      </c>
      <c r="K273" s="5"/>
      <c r="L273" s="74"/>
    </row>
    <row r="274" spans="1:12" ht="30" x14ac:dyDescent="0.2">
      <c r="A274" s="191"/>
      <c r="B274" s="196"/>
      <c r="C274" s="125" t="s">
        <v>7</v>
      </c>
      <c r="D274" s="178"/>
      <c r="E274" s="7">
        <f t="shared" si="84"/>
        <v>0</v>
      </c>
      <c r="F274" s="7">
        <v>0</v>
      </c>
      <c r="G274" s="6">
        <v>0</v>
      </c>
      <c r="H274" s="6">
        <v>0</v>
      </c>
      <c r="I274" s="6">
        <v>0</v>
      </c>
      <c r="J274" s="6">
        <v>0</v>
      </c>
      <c r="K274" s="5"/>
      <c r="L274" s="74"/>
    </row>
    <row r="275" spans="1:12" ht="45" x14ac:dyDescent="0.2">
      <c r="A275" s="191"/>
      <c r="B275" s="196"/>
      <c r="C275" s="125" t="s">
        <v>16</v>
      </c>
      <c r="D275" s="178"/>
      <c r="E275" s="7">
        <f t="shared" si="84"/>
        <v>0</v>
      </c>
      <c r="F275" s="7">
        <v>0</v>
      </c>
      <c r="G275" s="6">
        <v>0</v>
      </c>
      <c r="H275" s="6">
        <v>0</v>
      </c>
      <c r="I275" s="6">
        <v>0</v>
      </c>
      <c r="J275" s="6">
        <v>0</v>
      </c>
      <c r="K275" s="5"/>
      <c r="L275" s="74"/>
    </row>
    <row r="276" spans="1:12" ht="30" x14ac:dyDescent="0.2">
      <c r="A276" s="192"/>
      <c r="B276" s="196"/>
      <c r="C276" s="125" t="s">
        <v>26</v>
      </c>
      <c r="D276" s="178"/>
      <c r="E276" s="7">
        <v>0</v>
      </c>
      <c r="F276" s="7">
        <v>0</v>
      </c>
      <c r="G276" s="7">
        <v>0</v>
      </c>
      <c r="H276" s="7">
        <v>0</v>
      </c>
      <c r="I276" s="7">
        <v>0</v>
      </c>
      <c r="J276" s="6">
        <v>0</v>
      </c>
      <c r="K276" s="5"/>
      <c r="L276" s="74"/>
    </row>
    <row r="277" spans="1:12" ht="15" customHeight="1" x14ac:dyDescent="0.2">
      <c r="A277" s="190" t="s">
        <v>165</v>
      </c>
      <c r="B277" s="196" t="s">
        <v>295</v>
      </c>
      <c r="C277" s="125" t="s">
        <v>2</v>
      </c>
      <c r="D277" s="178" t="s">
        <v>38</v>
      </c>
      <c r="E277" s="7">
        <f t="shared" ref="E277:E280" si="86">SUM(F277:J277)</f>
        <v>1471.21</v>
      </c>
      <c r="F277" s="7">
        <f t="shared" ref="F277:J277" si="87">SUM(F278:F281)</f>
        <v>1471.21</v>
      </c>
      <c r="G277" s="7">
        <f t="shared" si="87"/>
        <v>0</v>
      </c>
      <c r="H277" s="7">
        <f t="shared" si="87"/>
        <v>0</v>
      </c>
      <c r="I277" s="7">
        <f t="shared" si="87"/>
        <v>0</v>
      </c>
      <c r="J277" s="7">
        <f t="shared" si="87"/>
        <v>0</v>
      </c>
      <c r="K277" s="5"/>
      <c r="L277" s="74"/>
    </row>
    <row r="278" spans="1:12" ht="30" x14ac:dyDescent="0.2">
      <c r="A278" s="191"/>
      <c r="B278" s="196"/>
      <c r="C278" s="125" t="s">
        <v>1</v>
      </c>
      <c r="D278" s="178"/>
      <c r="E278" s="7">
        <f t="shared" si="86"/>
        <v>0</v>
      </c>
      <c r="F278" s="7">
        <v>0</v>
      </c>
      <c r="G278" s="6">
        <v>0</v>
      </c>
      <c r="H278" s="6">
        <v>0</v>
      </c>
      <c r="I278" s="6">
        <v>0</v>
      </c>
      <c r="J278" s="6">
        <v>0</v>
      </c>
      <c r="K278" s="5"/>
      <c r="L278" s="74"/>
    </row>
    <row r="279" spans="1:12" ht="30" x14ac:dyDescent="0.2">
      <c r="A279" s="191"/>
      <c r="B279" s="196"/>
      <c r="C279" s="125" t="s">
        <v>7</v>
      </c>
      <c r="D279" s="178"/>
      <c r="E279" s="7">
        <f t="shared" si="86"/>
        <v>935.68</v>
      </c>
      <c r="F279" s="7">
        <v>935.68</v>
      </c>
      <c r="G279" s="6">
        <v>0</v>
      </c>
      <c r="H279" s="6">
        <v>0</v>
      </c>
      <c r="I279" s="6">
        <v>0</v>
      </c>
      <c r="J279" s="6">
        <v>0</v>
      </c>
      <c r="K279" s="5"/>
      <c r="L279" s="74"/>
    </row>
    <row r="280" spans="1:12" ht="45" x14ac:dyDescent="0.2">
      <c r="A280" s="191"/>
      <c r="B280" s="196"/>
      <c r="C280" s="125" t="s">
        <v>16</v>
      </c>
      <c r="D280" s="178"/>
      <c r="E280" s="7">
        <f t="shared" si="86"/>
        <v>535.53</v>
      </c>
      <c r="F280" s="7">
        <v>535.53</v>
      </c>
      <c r="G280" s="6">
        <v>0</v>
      </c>
      <c r="H280" s="6">
        <v>0</v>
      </c>
      <c r="I280" s="6">
        <v>0</v>
      </c>
      <c r="J280" s="6">
        <v>0</v>
      </c>
      <c r="K280" s="5"/>
      <c r="L280" s="74"/>
    </row>
    <row r="281" spans="1:12" ht="30" x14ac:dyDescent="0.2">
      <c r="A281" s="192"/>
      <c r="B281" s="196"/>
      <c r="C281" s="125" t="s">
        <v>26</v>
      </c>
      <c r="D281" s="178"/>
      <c r="E281" s="7">
        <v>0</v>
      </c>
      <c r="F281" s="7">
        <v>0</v>
      </c>
      <c r="G281" s="7">
        <v>0</v>
      </c>
      <c r="H281" s="7">
        <v>0</v>
      </c>
      <c r="I281" s="7">
        <v>0</v>
      </c>
      <c r="J281" s="6">
        <v>0</v>
      </c>
      <c r="K281" s="5"/>
      <c r="L281" s="74"/>
    </row>
    <row r="282" spans="1:12" ht="15" customHeight="1" x14ac:dyDescent="0.2">
      <c r="A282" s="190" t="s">
        <v>28</v>
      </c>
      <c r="B282" s="200" t="s">
        <v>248</v>
      </c>
      <c r="C282" s="125" t="s">
        <v>2</v>
      </c>
      <c r="D282" s="178" t="s">
        <v>38</v>
      </c>
      <c r="E282" s="7">
        <f t="shared" ref="E282:E286" si="88">SUM(F282:J282)</f>
        <v>19455</v>
      </c>
      <c r="F282" s="7">
        <f t="shared" ref="F282:J282" si="89">SUM(F283:F286)</f>
        <v>4455</v>
      </c>
      <c r="G282" s="7">
        <f t="shared" si="89"/>
        <v>5000</v>
      </c>
      <c r="H282" s="7">
        <f t="shared" si="89"/>
        <v>5000</v>
      </c>
      <c r="I282" s="7">
        <f t="shared" si="89"/>
        <v>5000</v>
      </c>
      <c r="J282" s="7">
        <f t="shared" si="89"/>
        <v>0</v>
      </c>
      <c r="K282" s="5"/>
      <c r="L282" s="74"/>
    </row>
    <row r="283" spans="1:12" ht="30" x14ac:dyDescent="0.2">
      <c r="A283" s="191"/>
      <c r="B283" s="201"/>
      <c r="C283" s="125" t="s">
        <v>1</v>
      </c>
      <c r="D283" s="178"/>
      <c r="E283" s="7">
        <f t="shared" si="88"/>
        <v>0</v>
      </c>
      <c r="F283" s="7">
        <v>0</v>
      </c>
      <c r="G283" s="6">
        <v>0</v>
      </c>
      <c r="H283" s="6">
        <v>0</v>
      </c>
      <c r="I283" s="6">
        <v>0</v>
      </c>
      <c r="J283" s="6">
        <v>0</v>
      </c>
      <c r="K283" s="5"/>
      <c r="L283" s="74"/>
    </row>
    <row r="284" spans="1:12" ht="30" x14ac:dyDescent="0.2">
      <c r="A284" s="191"/>
      <c r="B284" s="201"/>
      <c r="C284" s="125" t="s">
        <v>7</v>
      </c>
      <c r="D284" s="178"/>
      <c r="E284" s="7">
        <f t="shared" si="88"/>
        <v>0</v>
      </c>
      <c r="F284" s="7">
        <v>0</v>
      </c>
      <c r="G284" s="6">
        <v>0</v>
      </c>
      <c r="H284" s="6">
        <v>0</v>
      </c>
      <c r="I284" s="6">
        <v>0</v>
      </c>
      <c r="J284" s="6">
        <v>0</v>
      </c>
      <c r="K284" s="5"/>
      <c r="L284" s="74"/>
    </row>
    <row r="285" spans="1:12" ht="45" x14ac:dyDescent="0.2">
      <c r="A285" s="191"/>
      <c r="B285" s="201"/>
      <c r="C285" s="125" t="s">
        <v>16</v>
      </c>
      <c r="D285" s="178"/>
      <c r="E285" s="7">
        <f t="shared" si="88"/>
        <v>19455</v>
      </c>
      <c r="F285" s="7">
        <v>4455</v>
      </c>
      <c r="G285" s="6">
        <v>5000</v>
      </c>
      <c r="H285" s="6">
        <v>5000</v>
      </c>
      <c r="I285" s="6">
        <v>5000</v>
      </c>
      <c r="J285" s="6">
        <v>0</v>
      </c>
      <c r="K285" s="5"/>
      <c r="L285" s="74"/>
    </row>
    <row r="286" spans="1:12" ht="33.75" customHeight="1" x14ac:dyDescent="0.2">
      <c r="A286" s="192"/>
      <c r="B286" s="202"/>
      <c r="C286" s="125" t="s">
        <v>26</v>
      </c>
      <c r="D286" s="178"/>
      <c r="E286" s="7">
        <f t="shared" si="88"/>
        <v>0</v>
      </c>
      <c r="F286" s="7">
        <v>0</v>
      </c>
      <c r="G286" s="6">
        <v>0</v>
      </c>
      <c r="H286" s="6">
        <v>0</v>
      </c>
      <c r="I286" s="6">
        <v>0</v>
      </c>
      <c r="J286" s="6">
        <v>0</v>
      </c>
      <c r="K286" s="5"/>
      <c r="L286" s="74"/>
    </row>
    <row r="287" spans="1:12" ht="15" customHeight="1" x14ac:dyDescent="0.2">
      <c r="A287" s="190" t="s">
        <v>167</v>
      </c>
      <c r="B287" s="196" t="s">
        <v>249</v>
      </c>
      <c r="C287" s="125" t="s">
        <v>2</v>
      </c>
      <c r="D287" s="178" t="s">
        <v>38</v>
      </c>
      <c r="E287" s="7">
        <f t="shared" ref="E287:E291" si="90">SUM(F287:J287)</f>
        <v>0</v>
      </c>
      <c r="F287" s="7">
        <f t="shared" ref="F287:J287" si="91">SUM(F288:F291)</f>
        <v>0</v>
      </c>
      <c r="G287" s="7">
        <f t="shared" si="91"/>
        <v>0</v>
      </c>
      <c r="H287" s="7">
        <f t="shared" si="91"/>
        <v>0</v>
      </c>
      <c r="I287" s="7">
        <f t="shared" si="91"/>
        <v>0</v>
      </c>
      <c r="J287" s="7">
        <f t="shared" si="91"/>
        <v>0</v>
      </c>
      <c r="K287" s="5"/>
      <c r="L287" s="74"/>
    </row>
    <row r="288" spans="1:12" ht="30" x14ac:dyDescent="0.2">
      <c r="A288" s="191"/>
      <c r="B288" s="196"/>
      <c r="C288" s="125" t="s">
        <v>1</v>
      </c>
      <c r="D288" s="178"/>
      <c r="E288" s="7">
        <f t="shared" si="90"/>
        <v>0</v>
      </c>
      <c r="F288" s="7">
        <v>0</v>
      </c>
      <c r="G288" s="6">
        <v>0</v>
      </c>
      <c r="H288" s="6">
        <v>0</v>
      </c>
      <c r="I288" s="6">
        <v>0</v>
      </c>
      <c r="J288" s="6">
        <v>0</v>
      </c>
      <c r="K288" s="5"/>
      <c r="L288" s="74"/>
    </row>
    <row r="289" spans="1:12" ht="30" x14ac:dyDescent="0.2">
      <c r="A289" s="191"/>
      <c r="B289" s="196"/>
      <c r="C289" s="125" t="s">
        <v>7</v>
      </c>
      <c r="D289" s="178"/>
      <c r="E289" s="7">
        <f t="shared" si="90"/>
        <v>0</v>
      </c>
      <c r="F289" s="7">
        <v>0</v>
      </c>
      <c r="G289" s="6">
        <v>0</v>
      </c>
      <c r="H289" s="6">
        <v>0</v>
      </c>
      <c r="I289" s="6">
        <v>0</v>
      </c>
      <c r="J289" s="6">
        <v>0</v>
      </c>
      <c r="K289" s="5"/>
      <c r="L289" s="74"/>
    </row>
    <row r="290" spans="1:12" ht="45" x14ac:dyDescent="0.2">
      <c r="A290" s="191"/>
      <c r="B290" s="196"/>
      <c r="C290" s="125" t="s">
        <v>16</v>
      </c>
      <c r="D290" s="178"/>
      <c r="E290" s="7">
        <f t="shared" si="90"/>
        <v>0</v>
      </c>
      <c r="F290" s="7">
        <v>0</v>
      </c>
      <c r="G290" s="6">
        <v>0</v>
      </c>
      <c r="H290" s="6">
        <v>0</v>
      </c>
      <c r="I290" s="6">
        <v>0</v>
      </c>
      <c r="J290" s="6">
        <v>0</v>
      </c>
      <c r="K290" s="5"/>
      <c r="L290" s="74"/>
    </row>
    <row r="291" spans="1:12" ht="30" x14ac:dyDescent="0.2">
      <c r="A291" s="192"/>
      <c r="B291" s="196"/>
      <c r="C291" s="125" t="s">
        <v>26</v>
      </c>
      <c r="D291" s="178"/>
      <c r="E291" s="7">
        <f t="shared" si="90"/>
        <v>0</v>
      </c>
      <c r="F291" s="7">
        <v>0</v>
      </c>
      <c r="G291" s="6">
        <v>0</v>
      </c>
      <c r="H291" s="6">
        <v>0</v>
      </c>
      <c r="I291" s="6">
        <v>0</v>
      </c>
      <c r="J291" s="6">
        <v>0</v>
      </c>
      <c r="K291" s="5"/>
      <c r="L291" s="74"/>
    </row>
  </sheetData>
  <mergeCells count="179">
    <mergeCell ref="A127:A131"/>
    <mergeCell ref="B11:B15"/>
    <mergeCell ref="D11:D15"/>
    <mergeCell ref="A7:A8"/>
    <mergeCell ref="A112:A116"/>
    <mergeCell ref="B122:B126"/>
    <mergeCell ref="D122:D126"/>
    <mergeCell ref="A11:A15"/>
    <mergeCell ref="A122:A126"/>
    <mergeCell ref="B16:B20"/>
    <mergeCell ref="D16:D20"/>
    <mergeCell ref="A56:A60"/>
    <mergeCell ref="A21:A25"/>
    <mergeCell ref="A71:A75"/>
    <mergeCell ref="B9:K9"/>
    <mergeCell ref="A26:A30"/>
    <mergeCell ref="A16:A20"/>
    <mergeCell ref="A41:A45"/>
    <mergeCell ref="B41:B45"/>
    <mergeCell ref="D41:D45"/>
    <mergeCell ref="A76:A80"/>
    <mergeCell ref="B76:B80"/>
    <mergeCell ref="A46:A50"/>
    <mergeCell ref="B127:B131"/>
    <mergeCell ref="D127:D131"/>
    <mergeCell ref="B21:B25"/>
    <mergeCell ref="D21:D25"/>
    <mergeCell ref="D112:D116"/>
    <mergeCell ref="B112:B116"/>
    <mergeCell ref="B56:B60"/>
    <mergeCell ref="D56:D60"/>
    <mergeCell ref="B71:B75"/>
    <mergeCell ref="D71:D75"/>
    <mergeCell ref="B26:B30"/>
    <mergeCell ref="D26:D30"/>
    <mergeCell ref="D76:D80"/>
    <mergeCell ref="B46:B50"/>
    <mergeCell ref="D46:D50"/>
    <mergeCell ref="B204:B208"/>
    <mergeCell ref="D204:D208"/>
    <mergeCell ref="B214:B218"/>
    <mergeCell ref="A152:A156"/>
    <mergeCell ref="D174:D178"/>
    <mergeCell ref="B172:K172"/>
    <mergeCell ref="B157:B161"/>
    <mergeCell ref="D157:D161"/>
    <mergeCell ref="A167:A171"/>
    <mergeCell ref="B162:B166"/>
    <mergeCell ref="D162:D166"/>
    <mergeCell ref="B199:B203"/>
    <mergeCell ref="D199:D203"/>
    <mergeCell ref="B282:B286"/>
    <mergeCell ref="D282:D286"/>
    <mergeCell ref="A219:A223"/>
    <mergeCell ref="B219:B223"/>
    <mergeCell ref="D219:D223"/>
    <mergeCell ref="A239:A243"/>
    <mergeCell ref="B239:B243"/>
    <mergeCell ref="D239:D243"/>
    <mergeCell ref="A209:A213"/>
    <mergeCell ref="A266:A270"/>
    <mergeCell ref="A272:A276"/>
    <mergeCell ref="B277:B281"/>
    <mergeCell ref="D277:D281"/>
    <mergeCell ref="B244:B248"/>
    <mergeCell ref="D244:D248"/>
    <mergeCell ref="B249:B253"/>
    <mergeCell ref="D249:D253"/>
    <mergeCell ref="B254:B258"/>
    <mergeCell ref="D254:D258"/>
    <mergeCell ref="B259:B263"/>
    <mergeCell ref="D259:D263"/>
    <mergeCell ref="B287:B291"/>
    <mergeCell ref="B174:B178"/>
    <mergeCell ref="D287:D291"/>
    <mergeCell ref="B184:B188"/>
    <mergeCell ref="B272:B276"/>
    <mergeCell ref="B147:B151"/>
    <mergeCell ref="D147:D151"/>
    <mergeCell ref="B152:B156"/>
    <mergeCell ref="D152:D156"/>
    <mergeCell ref="D272:D276"/>
    <mergeCell ref="B266:B270"/>
    <mergeCell ref="D179:D183"/>
    <mergeCell ref="D266:D270"/>
    <mergeCell ref="B264:K264"/>
    <mergeCell ref="B209:B213"/>
    <mergeCell ref="D209:D213"/>
    <mergeCell ref="B224:B228"/>
    <mergeCell ref="D224:D228"/>
    <mergeCell ref="D214:D218"/>
    <mergeCell ref="B229:B233"/>
    <mergeCell ref="B179:B183"/>
    <mergeCell ref="D229:D233"/>
    <mergeCell ref="B234:B238"/>
    <mergeCell ref="D234:D238"/>
    <mergeCell ref="A287:A291"/>
    <mergeCell ref="A137:A141"/>
    <mergeCell ref="A174:A178"/>
    <mergeCell ref="A179:A183"/>
    <mergeCell ref="A184:A188"/>
    <mergeCell ref="A142:A146"/>
    <mergeCell ref="A204:A208"/>
    <mergeCell ref="A214:A218"/>
    <mergeCell ref="A229:A233"/>
    <mergeCell ref="A224:A228"/>
    <mergeCell ref="A234:A238"/>
    <mergeCell ref="A147:A151"/>
    <mergeCell ref="A157:A161"/>
    <mergeCell ref="A282:A286"/>
    <mergeCell ref="A277:A281"/>
    <mergeCell ref="A244:A248"/>
    <mergeCell ref="A249:A253"/>
    <mergeCell ref="A254:A258"/>
    <mergeCell ref="A259:A263"/>
    <mergeCell ref="A162:A166"/>
    <mergeCell ref="A199:A203"/>
    <mergeCell ref="F1:K1"/>
    <mergeCell ref="F2:K2"/>
    <mergeCell ref="C3:K3"/>
    <mergeCell ref="B5:K5"/>
    <mergeCell ref="C7:C8"/>
    <mergeCell ref="D7:D8"/>
    <mergeCell ref="K7:K8"/>
    <mergeCell ref="B7:B8"/>
    <mergeCell ref="F4:K4"/>
    <mergeCell ref="E7:J7"/>
    <mergeCell ref="A31:A35"/>
    <mergeCell ref="B31:B35"/>
    <mergeCell ref="D31:D35"/>
    <mergeCell ref="A36:A40"/>
    <mergeCell ref="B36:B40"/>
    <mergeCell ref="D36:D40"/>
    <mergeCell ref="A51:A55"/>
    <mergeCell ref="B51:B55"/>
    <mergeCell ref="D51:D55"/>
    <mergeCell ref="A61:A65"/>
    <mergeCell ref="B61:B65"/>
    <mergeCell ref="D61:D65"/>
    <mergeCell ref="A66:A70"/>
    <mergeCell ref="B66:B70"/>
    <mergeCell ref="D66:D70"/>
    <mergeCell ref="A96:A100"/>
    <mergeCell ref="B96:B100"/>
    <mergeCell ref="D96:D100"/>
    <mergeCell ref="A81:A85"/>
    <mergeCell ref="B81:B85"/>
    <mergeCell ref="D81:D85"/>
    <mergeCell ref="A86:A90"/>
    <mergeCell ref="B86:B90"/>
    <mergeCell ref="D86:D90"/>
    <mergeCell ref="A91:A95"/>
    <mergeCell ref="B91:B95"/>
    <mergeCell ref="D91:D95"/>
    <mergeCell ref="A101:A105"/>
    <mergeCell ref="B101:B105"/>
    <mergeCell ref="D101:D105"/>
    <mergeCell ref="A107:A111"/>
    <mergeCell ref="B107:B111"/>
    <mergeCell ref="D107:D111"/>
    <mergeCell ref="A117:A121"/>
    <mergeCell ref="B117:B121"/>
    <mergeCell ref="D117:D121"/>
    <mergeCell ref="A132:A136"/>
    <mergeCell ref="B132:B136"/>
    <mergeCell ref="D132:D136"/>
    <mergeCell ref="A189:A193"/>
    <mergeCell ref="B189:B193"/>
    <mergeCell ref="D189:D193"/>
    <mergeCell ref="A194:A198"/>
    <mergeCell ref="B194:B198"/>
    <mergeCell ref="D194:D198"/>
    <mergeCell ref="D184:D188"/>
    <mergeCell ref="B167:B171"/>
    <mergeCell ref="D167:D171"/>
    <mergeCell ref="B137:B141"/>
    <mergeCell ref="B142:B146"/>
    <mergeCell ref="D142:D146"/>
    <mergeCell ref="D137:D141"/>
  </mergeCells>
  <pageMargins left="0.23622047244094491" right="0.23622047244094491" top="0.23622047244094491" bottom="0.47244094488188981" header="0.15748031496062992" footer="0.15748031496062992"/>
  <pageSetup paperSize="9" scale="65" fitToWidth="0" fitToHeight="0" orientation="landscape" r:id="rId1"/>
  <headerFooter alignWithMargins="0"/>
  <rowBreaks count="12" manualBreakCount="12">
    <brk id="25" max="10" man="1"/>
    <brk id="50" max="10" man="1"/>
    <brk id="75" max="10" man="1"/>
    <brk id="100" max="10" man="1"/>
    <brk id="126" max="10" man="1"/>
    <brk id="146" max="10" man="1"/>
    <brk id="166" max="10" man="1"/>
    <brk id="188" max="10" man="1"/>
    <brk id="208" max="10" man="1"/>
    <brk id="231" max="10" man="1"/>
    <brk id="253" max="10" man="1"/>
    <brk id="276"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34"/>
  <sheetViews>
    <sheetView view="pageBreakPreview" zoomScale="80" zoomScaleNormal="80" zoomScaleSheetLayoutView="80" workbookViewId="0">
      <selection activeCell="G15" sqref="G15"/>
    </sheetView>
  </sheetViews>
  <sheetFormatPr defaultColWidth="9.140625" defaultRowHeight="14.25" x14ac:dyDescent="0.2"/>
  <cols>
    <col min="1" max="1" width="7.5703125" style="83" customWidth="1"/>
    <col min="2" max="2" width="34.7109375" style="83" customWidth="1"/>
    <col min="3" max="3" width="22.28515625" style="83" customWidth="1"/>
    <col min="4" max="4" width="19.42578125" style="83" customWidth="1"/>
    <col min="5" max="5" width="20.5703125" style="10" customWidth="1"/>
    <col min="6" max="6" width="14.5703125" style="80" customWidth="1"/>
    <col min="7" max="7" width="14.85546875" style="80" customWidth="1"/>
    <col min="8" max="8" width="14.5703125" style="10" customWidth="1"/>
    <col min="9" max="9" width="14.7109375" style="10" customWidth="1"/>
    <col min="10" max="10" width="15" style="10" customWidth="1"/>
    <col min="11" max="11" width="12.85546875" style="10" customWidth="1"/>
    <col min="12" max="12" width="12" style="84" customWidth="1"/>
    <col min="13" max="13" width="40.28515625" style="83" customWidth="1"/>
    <col min="14" max="14" width="10.140625" style="83" bestFit="1" customWidth="1"/>
    <col min="15" max="15" width="10.7109375" style="83" bestFit="1" customWidth="1"/>
    <col min="16" max="16" width="13.7109375" style="83" customWidth="1"/>
    <col min="17" max="17" width="9.85546875" style="83" bestFit="1" customWidth="1"/>
    <col min="18" max="16384" width="9.140625" style="83"/>
  </cols>
  <sheetData>
    <row r="1" spans="1:15" s="105" customFormat="1" ht="18" customHeight="1" x14ac:dyDescent="0.25">
      <c r="A1" s="104"/>
      <c r="C1" s="106"/>
      <c r="D1" s="129"/>
      <c r="E1" s="129"/>
      <c r="F1" s="107"/>
      <c r="G1" s="107"/>
      <c r="H1" s="241"/>
      <c r="I1" s="241"/>
      <c r="J1" s="241"/>
      <c r="K1" s="241"/>
      <c r="L1" s="241"/>
      <c r="M1" s="129"/>
      <c r="N1" s="129"/>
      <c r="O1" s="129"/>
    </row>
    <row r="2" spans="1:15" s="11" customFormat="1" ht="15" customHeight="1" x14ac:dyDescent="0.25">
      <c r="D2" s="12"/>
      <c r="E2" s="10"/>
      <c r="F2" s="241" t="s">
        <v>173</v>
      </c>
      <c r="G2" s="241"/>
      <c r="H2" s="241"/>
      <c r="I2" s="241"/>
      <c r="J2" s="241"/>
      <c r="K2" s="241"/>
      <c r="L2" s="241"/>
    </row>
    <row r="3" spans="1:15" s="11" customFormat="1" ht="15" x14ac:dyDescent="0.25">
      <c r="D3" s="12"/>
      <c r="E3" s="10"/>
      <c r="F3" s="242" t="s">
        <v>130</v>
      </c>
      <c r="G3" s="242"/>
      <c r="H3" s="242"/>
      <c r="I3" s="242"/>
      <c r="J3" s="242"/>
      <c r="K3" s="242"/>
      <c r="L3" s="242"/>
    </row>
    <row r="4" spans="1:15" s="11" customFormat="1" ht="14.1" customHeight="1" x14ac:dyDescent="0.25">
      <c r="C4" s="242" t="s">
        <v>29</v>
      </c>
      <c r="D4" s="242"/>
      <c r="E4" s="242"/>
      <c r="F4" s="242"/>
      <c r="G4" s="242"/>
      <c r="H4" s="242"/>
      <c r="I4" s="242"/>
      <c r="J4" s="242"/>
      <c r="K4" s="242"/>
      <c r="L4" s="242"/>
    </row>
    <row r="5" spans="1:15" s="11" customFormat="1" ht="15" customHeight="1" x14ac:dyDescent="0.25">
      <c r="D5" s="12"/>
      <c r="E5" s="10"/>
      <c r="F5" s="241" t="s">
        <v>256</v>
      </c>
      <c r="G5" s="241"/>
      <c r="H5" s="241"/>
      <c r="I5" s="241"/>
      <c r="J5" s="241"/>
      <c r="K5" s="241"/>
      <c r="L5" s="241"/>
    </row>
    <row r="6" spans="1:15" s="81" customFormat="1" ht="15.75" customHeight="1" x14ac:dyDescent="0.2">
      <c r="A6" s="171" t="s">
        <v>151</v>
      </c>
      <c r="B6" s="171"/>
      <c r="C6" s="171"/>
      <c r="D6" s="171"/>
      <c r="E6" s="171"/>
      <c r="F6" s="171"/>
      <c r="G6" s="171"/>
      <c r="H6" s="171"/>
      <c r="I6" s="171"/>
      <c r="J6" s="171"/>
      <c r="K6" s="171"/>
      <c r="L6" s="171"/>
      <c r="M6" s="171"/>
    </row>
    <row r="7" spans="1:15" s="81" customFormat="1" ht="15.75" customHeight="1" x14ac:dyDescent="0.2">
      <c r="A7" s="122"/>
      <c r="B7" s="122"/>
      <c r="C7" s="122"/>
      <c r="D7" s="122"/>
      <c r="E7" s="171" t="s">
        <v>131</v>
      </c>
      <c r="F7" s="171"/>
      <c r="G7" s="171"/>
      <c r="H7" s="171"/>
      <c r="I7" s="171"/>
      <c r="J7" s="111"/>
      <c r="K7" s="111"/>
      <c r="L7" s="122"/>
      <c r="M7" s="122"/>
    </row>
    <row r="8" spans="1:15" s="81" customFormat="1" ht="15.75" x14ac:dyDescent="0.2">
      <c r="A8" s="13"/>
      <c r="B8" s="13"/>
      <c r="C8" s="13"/>
      <c r="D8" s="13"/>
      <c r="E8" s="9"/>
      <c r="F8" s="75"/>
      <c r="G8" s="75"/>
      <c r="H8" s="9"/>
      <c r="I8" s="9"/>
      <c r="J8" s="9"/>
      <c r="K8" s="9"/>
      <c r="L8" s="82"/>
    </row>
    <row r="9" spans="1:15" ht="18" customHeight="1" x14ac:dyDescent="0.2">
      <c r="A9" s="204" t="s">
        <v>4</v>
      </c>
      <c r="B9" s="204" t="s">
        <v>21</v>
      </c>
      <c r="C9" s="204" t="s">
        <v>22</v>
      </c>
      <c r="D9" s="204" t="s">
        <v>8</v>
      </c>
      <c r="E9" s="250" t="s">
        <v>41</v>
      </c>
      <c r="F9" s="254" t="s">
        <v>23</v>
      </c>
      <c r="G9" s="251" t="s">
        <v>9</v>
      </c>
      <c r="H9" s="252"/>
      <c r="I9" s="252"/>
      <c r="J9" s="252"/>
      <c r="K9" s="253"/>
      <c r="L9" s="208" t="s">
        <v>11</v>
      </c>
      <c r="M9" s="205" t="s">
        <v>15</v>
      </c>
    </row>
    <row r="10" spans="1:15" ht="111" customHeight="1" x14ac:dyDescent="0.2">
      <c r="A10" s="204"/>
      <c r="B10" s="204"/>
      <c r="C10" s="204"/>
      <c r="D10" s="204"/>
      <c r="E10" s="250"/>
      <c r="F10" s="255"/>
      <c r="G10" s="102" t="s">
        <v>139</v>
      </c>
      <c r="H10" s="7" t="s">
        <v>140</v>
      </c>
      <c r="I10" s="7" t="s">
        <v>141</v>
      </c>
      <c r="J10" s="7" t="s">
        <v>142</v>
      </c>
      <c r="K10" s="7" t="s">
        <v>143</v>
      </c>
      <c r="L10" s="208"/>
      <c r="M10" s="207"/>
    </row>
    <row r="11" spans="1:15" ht="15" x14ac:dyDescent="0.2">
      <c r="A11" s="126">
        <v>1</v>
      </c>
      <c r="B11" s="126">
        <v>2</v>
      </c>
      <c r="C11" s="126">
        <v>3</v>
      </c>
      <c r="D11" s="126">
        <v>4</v>
      </c>
      <c r="E11" s="19">
        <v>5</v>
      </c>
      <c r="F11" s="50">
        <v>6</v>
      </c>
      <c r="G11" s="50">
        <v>7</v>
      </c>
      <c r="H11" s="50">
        <v>8</v>
      </c>
      <c r="I11" s="50">
        <v>9</v>
      </c>
      <c r="J11" s="50">
        <v>10</v>
      </c>
      <c r="K11" s="50">
        <v>11</v>
      </c>
      <c r="L11" s="50">
        <v>14</v>
      </c>
      <c r="M11" s="126">
        <v>15</v>
      </c>
    </row>
    <row r="12" spans="1:15" ht="22.5" customHeight="1" x14ac:dyDescent="0.2">
      <c r="A12" s="243" t="s">
        <v>129</v>
      </c>
      <c r="B12" s="244"/>
      <c r="C12" s="244"/>
      <c r="D12" s="244"/>
      <c r="E12" s="244"/>
      <c r="F12" s="244"/>
      <c r="G12" s="244"/>
      <c r="H12" s="244"/>
      <c r="I12" s="244"/>
      <c r="J12" s="244"/>
      <c r="K12" s="244"/>
      <c r="L12" s="244"/>
      <c r="M12" s="245"/>
    </row>
    <row r="13" spans="1:15" ht="15" customHeight="1" x14ac:dyDescent="0.2">
      <c r="A13" s="246" t="s">
        <v>6</v>
      </c>
      <c r="B13" s="237" t="s">
        <v>204</v>
      </c>
      <c r="C13" s="224" t="s">
        <v>126</v>
      </c>
      <c r="D13" s="128" t="s">
        <v>2</v>
      </c>
      <c r="E13" s="16">
        <v>0</v>
      </c>
      <c r="F13" s="127">
        <f>SUM(G13:K13)</f>
        <v>348356.09600000002</v>
      </c>
      <c r="G13" s="16">
        <f t="shared" ref="G13:K13" si="0">SUM(G14:G17)</f>
        <v>39824.275999999998</v>
      </c>
      <c r="H13" s="16">
        <f t="shared" si="0"/>
        <v>294373.82</v>
      </c>
      <c r="I13" s="16">
        <f t="shared" si="0"/>
        <v>14158</v>
      </c>
      <c r="J13" s="16">
        <f t="shared" si="0"/>
        <v>0</v>
      </c>
      <c r="K13" s="16">
        <f t="shared" si="0"/>
        <v>0</v>
      </c>
      <c r="L13" s="208" t="s">
        <v>33</v>
      </c>
      <c r="M13" s="247" t="s">
        <v>356</v>
      </c>
    </row>
    <row r="14" spans="1:15" ht="45" x14ac:dyDescent="0.2">
      <c r="A14" s="246"/>
      <c r="B14" s="237"/>
      <c r="C14" s="224"/>
      <c r="D14" s="128" t="s">
        <v>1</v>
      </c>
      <c r="E14" s="16">
        <v>0</v>
      </c>
      <c r="F14" s="127">
        <f>SUM(G14:K14)</f>
        <v>0</v>
      </c>
      <c r="G14" s="16">
        <f>G19+G24+G29+G34+G49+G44+G54+G59+G64+G69+G74+G79+G84+G89+G109</f>
        <v>0</v>
      </c>
      <c r="H14" s="16">
        <f>H19+H24+H29+H34+H49+H44+H54+H59+H64+H69+H74+H79+H84+H89+H109+H94+H99+H104+H109</f>
        <v>0</v>
      </c>
      <c r="I14" s="16">
        <f t="shared" ref="I14:K17" si="1">I19+I24+I29+I34+I49+I44+I54+I59+I64+I69+I74+I79+I84+I89+I109</f>
        <v>0</v>
      </c>
      <c r="J14" s="16">
        <f t="shared" si="1"/>
        <v>0</v>
      </c>
      <c r="K14" s="16">
        <f t="shared" si="1"/>
        <v>0</v>
      </c>
      <c r="L14" s="208"/>
      <c r="M14" s="248"/>
    </row>
    <row r="15" spans="1:15" ht="60" x14ac:dyDescent="0.2">
      <c r="A15" s="246"/>
      <c r="B15" s="237"/>
      <c r="C15" s="224"/>
      <c r="D15" s="128" t="s">
        <v>7</v>
      </c>
      <c r="E15" s="16">
        <v>0</v>
      </c>
      <c r="F15" s="127">
        <f>SUM(G15:K15)</f>
        <v>52606.09</v>
      </c>
      <c r="G15" s="16">
        <f>G20+G25+G30+G35+G50+G45+G55+G60+G65+G70+G75+G80+G85+G90+G110</f>
        <v>30380</v>
      </c>
      <c r="H15" s="16">
        <f t="shared" ref="H15:H17" si="2">H20+H25+H30+H35+H50+H45+H55+H60+H65+H70+H75+H80+H85+H90+H110+H95+H100+H105+H110</f>
        <v>8776.09</v>
      </c>
      <c r="I15" s="16">
        <f t="shared" si="1"/>
        <v>13450</v>
      </c>
      <c r="J15" s="16">
        <f t="shared" si="1"/>
        <v>0</v>
      </c>
      <c r="K15" s="16">
        <f t="shared" si="1"/>
        <v>0</v>
      </c>
      <c r="L15" s="208"/>
      <c r="M15" s="248"/>
    </row>
    <row r="16" spans="1:15" ht="60" x14ac:dyDescent="0.2">
      <c r="A16" s="246"/>
      <c r="B16" s="237"/>
      <c r="C16" s="224"/>
      <c r="D16" s="128" t="s">
        <v>16</v>
      </c>
      <c r="E16" s="16">
        <v>0</v>
      </c>
      <c r="F16" s="127">
        <f>SUM(G16:K16)</f>
        <v>295750.00599999999</v>
      </c>
      <c r="G16" s="16">
        <f>G21+G26+G31+G36+G51+G46+G56+G61+G66+G71+G76+G81+G86+G91+G111</f>
        <v>9444.2759999999998</v>
      </c>
      <c r="H16" s="16">
        <f t="shared" si="2"/>
        <v>285597.73</v>
      </c>
      <c r="I16" s="16">
        <f t="shared" si="1"/>
        <v>708</v>
      </c>
      <c r="J16" s="16">
        <f t="shared" si="1"/>
        <v>0</v>
      </c>
      <c r="K16" s="16">
        <f t="shared" si="1"/>
        <v>0</v>
      </c>
      <c r="L16" s="208"/>
      <c r="M16" s="248"/>
      <c r="O16" s="84"/>
    </row>
    <row r="17" spans="1:17" ht="33" customHeight="1" x14ac:dyDescent="0.2">
      <c r="A17" s="246"/>
      <c r="B17" s="237"/>
      <c r="C17" s="224"/>
      <c r="D17" s="128" t="s">
        <v>30</v>
      </c>
      <c r="E17" s="16">
        <v>0</v>
      </c>
      <c r="F17" s="127">
        <f>SUM(G17:K17)</f>
        <v>0</v>
      </c>
      <c r="G17" s="16">
        <f>G22+G27+G32+G37+G52+G47+G57+G62+G67+G72+G77+G82+G87+G92+G112</f>
        <v>0</v>
      </c>
      <c r="H17" s="16">
        <f t="shared" si="2"/>
        <v>0</v>
      </c>
      <c r="I17" s="16">
        <f t="shared" si="1"/>
        <v>0</v>
      </c>
      <c r="J17" s="16">
        <f t="shared" si="1"/>
        <v>0</v>
      </c>
      <c r="K17" s="16">
        <f t="shared" si="1"/>
        <v>0</v>
      </c>
      <c r="L17" s="208"/>
      <c r="M17" s="249"/>
    </row>
    <row r="18" spans="1:17" ht="15" customHeight="1" x14ac:dyDescent="0.2">
      <c r="A18" s="193" t="s">
        <v>12</v>
      </c>
      <c r="B18" s="175" t="s">
        <v>205</v>
      </c>
      <c r="C18" s="205" t="s">
        <v>126</v>
      </c>
      <c r="D18" s="125" t="s">
        <v>2</v>
      </c>
      <c r="E18" s="7">
        <f>SUM(E19:E22)</f>
        <v>1000</v>
      </c>
      <c r="F18" s="78">
        <f t="shared" ref="F18:F27" si="3">SUM(G18:K18)</f>
        <v>14158</v>
      </c>
      <c r="G18" s="78">
        <f t="shared" ref="G18:K18" si="4">SUM(G19:G22)</f>
        <v>0</v>
      </c>
      <c r="H18" s="7">
        <f t="shared" si="4"/>
        <v>0</v>
      </c>
      <c r="I18" s="7">
        <f t="shared" si="4"/>
        <v>14158</v>
      </c>
      <c r="J18" s="7">
        <f t="shared" si="4"/>
        <v>0</v>
      </c>
      <c r="K18" s="7">
        <f t="shared" si="4"/>
        <v>0</v>
      </c>
      <c r="L18" s="212"/>
      <c r="M18" s="205"/>
    </row>
    <row r="19" spans="1:17" ht="45" x14ac:dyDescent="0.2">
      <c r="A19" s="194"/>
      <c r="B19" s="176"/>
      <c r="C19" s="206"/>
      <c r="D19" s="125" t="s">
        <v>1</v>
      </c>
      <c r="E19" s="7">
        <v>0</v>
      </c>
      <c r="F19" s="78">
        <f t="shared" si="3"/>
        <v>0</v>
      </c>
      <c r="G19" s="78">
        <v>0</v>
      </c>
      <c r="H19" s="7">
        <v>0</v>
      </c>
      <c r="I19" s="7">
        <v>0</v>
      </c>
      <c r="J19" s="7">
        <v>0</v>
      </c>
      <c r="K19" s="7">
        <v>0</v>
      </c>
      <c r="L19" s="213"/>
      <c r="M19" s="206"/>
      <c r="Q19" s="84"/>
    </row>
    <row r="20" spans="1:17" ht="45" x14ac:dyDescent="0.2">
      <c r="A20" s="194"/>
      <c r="B20" s="176"/>
      <c r="C20" s="206"/>
      <c r="D20" s="125" t="s">
        <v>7</v>
      </c>
      <c r="E20" s="7">
        <v>950</v>
      </c>
      <c r="F20" s="78">
        <f t="shared" si="3"/>
        <v>13450</v>
      </c>
      <c r="G20" s="78">
        <v>0</v>
      </c>
      <c r="H20" s="7">
        <v>0</v>
      </c>
      <c r="I20" s="7">
        <v>13450</v>
      </c>
      <c r="J20" s="7">
        <v>0</v>
      </c>
      <c r="K20" s="7">
        <v>0</v>
      </c>
      <c r="L20" s="213"/>
      <c r="M20" s="206"/>
    </row>
    <row r="21" spans="1:17" ht="45" x14ac:dyDescent="0.2">
      <c r="A21" s="194"/>
      <c r="B21" s="176"/>
      <c r="C21" s="206"/>
      <c r="D21" s="125" t="s">
        <v>16</v>
      </c>
      <c r="E21" s="7">
        <v>50</v>
      </c>
      <c r="F21" s="78">
        <f t="shared" si="3"/>
        <v>708</v>
      </c>
      <c r="G21" s="78">
        <v>0</v>
      </c>
      <c r="H21" s="7">
        <v>0</v>
      </c>
      <c r="I21" s="7">
        <v>708</v>
      </c>
      <c r="J21" s="7">
        <v>0</v>
      </c>
      <c r="K21" s="7">
        <v>0</v>
      </c>
      <c r="L21" s="213"/>
      <c r="M21" s="206"/>
    </row>
    <row r="22" spans="1:17" ht="63.75" customHeight="1" x14ac:dyDescent="0.2">
      <c r="A22" s="195"/>
      <c r="B22" s="177"/>
      <c r="C22" s="207"/>
      <c r="D22" s="125" t="s">
        <v>26</v>
      </c>
      <c r="E22" s="7">
        <v>0</v>
      </c>
      <c r="F22" s="78">
        <f t="shared" si="3"/>
        <v>0</v>
      </c>
      <c r="G22" s="78">
        <v>0</v>
      </c>
      <c r="H22" s="7">
        <v>0</v>
      </c>
      <c r="I22" s="7">
        <v>0</v>
      </c>
      <c r="J22" s="7">
        <v>0</v>
      </c>
      <c r="K22" s="7">
        <v>0</v>
      </c>
      <c r="L22" s="214"/>
      <c r="M22" s="207"/>
    </row>
    <row r="23" spans="1:17" ht="15" customHeight="1" x14ac:dyDescent="0.2">
      <c r="A23" s="193" t="s">
        <v>24</v>
      </c>
      <c r="B23" s="175" t="s">
        <v>206</v>
      </c>
      <c r="C23" s="205"/>
      <c r="D23" s="125" t="s">
        <v>2</v>
      </c>
      <c r="E23" s="7">
        <f>SUM(E24:E27)</f>
        <v>0</v>
      </c>
      <c r="F23" s="78">
        <f t="shared" si="3"/>
        <v>156487.20000000001</v>
      </c>
      <c r="G23" s="78">
        <f t="shared" ref="G23:K23" si="5">SUM(G24:G27)</f>
        <v>7081</v>
      </c>
      <c r="H23" s="7">
        <f t="shared" si="5"/>
        <v>149406.20000000001</v>
      </c>
      <c r="I23" s="7">
        <f t="shared" si="5"/>
        <v>0</v>
      </c>
      <c r="J23" s="7">
        <f t="shared" si="5"/>
        <v>0</v>
      </c>
      <c r="K23" s="7">
        <f t="shared" si="5"/>
        <v>0</v>
      </c>
      <c r="L23" s="212"/>
      <c r="M23" s="205"/>
    </row>
    <row r="24" spans="1:17" ht="45" x14ac:dyDescent="0.2">
      <c r="A24" s="194"/>
      <c r="B24" s="176"/>
      <c r="C24" s="206"/>
      <c r="D24" s="125" t="s">
        <v>1</v>
      </c>
      <c r="E24" s="7">
        <v>0</v>
      </c>
      <c r="F24" s="78">
        <f t="shared" si="3"/>
        <v>0</v>
      </c>
      <c r="G24" s="79">
        <v>0</v>
      </c>
      <c r="H24" s="6">
        <v>0</v>
      </c>
      <c r="I24" s="6">
        <v>0</v>
      </c>
      <c r="J24" s="6">
        <v>0</v>
      </c>
      <c r="K24" s="6">
        <v>0</v>
      </c>
      <c r="L24" s="213"/>
      <c r="M24" s="206"/>
      <c r="P24" s="84"/>
    </row>
    <row r="25" spans="1:17" ht="45" x14ac:dyDescent="0.2">
      <c r="A25" s="194"/>
      <c r="B25" s="176"/>
      <c r="C25" s="206"/>
      <c r="D25" s="125" t="s">
        <v>7</v>
      </c>
      <c r="E25" s="7">
        <v>0</v>
      </c>
      <c r="F25" s="78">
        <f t="shared" si="3"/>
        <v>634.5</v>
      </c>
      <c r="G25" s="79">
        <v>0</v>
      </c>
      <c r="H25" s="6">
        <v>634.5</v>
      </c>
      <c r="I25" s="6">
        <v>0</v>
      </c>
      <c r="J25" s="6">
        <v>0</v>
      </c>
      <c r="K25" s="6">
        <v>0</v>
      </c>
      <c r="L25" s="214"/>
      <c r="M25" s="207"/>
    </row>
    <row r="26" spans="1:17" ht="45" x14ac:dyDescent="0.2">
      <c r="A26" s="194"/>
      <c r="B26" s="176"/>
      <c r="C26" s="206"/>
      <c r="D26" s="125" t="s">
        <v>16</v>
      </c>
      <c r="E26" s="7">
        <v>0</v>
      </c>
      <c r="F26" s="78">
        <f t="shared" si="3"/>
        <v>155852.70000000001</v>
      </c>
      <c r="G26" s="79">
        <v>7081</v>
      </c>
      <c r="H26" s="138">
        <v>148771.70000000001</v>
      </c>
      <c r="I26" s="6">
        <v>0</v>
      </c>
      <c r="J26" s="6">
        <v>0</v>
      </c>
      <c r="K26" s="6">
        <v>0</v>
      </c>
      <c r="L26" s="208"/>
      <c r="M26" s="204"/>
    </row>
    <row r="27" spans="1:17" ht="30.75" customHeight="1" x14ac:dyDescent="0.2">
      <c r="A27" s="195"/>
      <c r="B27" s="177"/>
      <c r="C27" s="207"/>
      <c r="D27" s="125" t="s">
        <v>26</v>
      </c>
      <c r="E27" s="7">
        <v>0</v>
      </c>
      <c r="F27" s="78">
        <f t="shared" si="3"/>
        <v>0</v>
      </c>
      <c r="G27" s="79">
        <v>0</v>
      </c>
      <c r="H27" s="6">
        <v>0</v>
      </c>
      <c r="I27" s="6">
        <v>0</v>
      </c>
      <c r="J27" s="6">
        <v>0</v>
      </c>
      <c r="K27" s="6">
        <v>0</v>
      </c>
      <c r="L27" s="208"/>
      <c r="M27" s="204"/>
    </row>
    <row r="28" spans="1:17" ht="15" customHeight="1" x14ac:dyDescent="0.2">
      <c r="A28" s="193" t="s">
        <v>160</v>
      </c>
      <c r="B28" s="175" t="s">
        <v>207</v>
      </c>
      <c r="C28" s="205"/>
      <c r="D28" s="125" t="s">
        <v>2</v>
      </c>
      <c r="E28" s="7">
        <f>SUM(E29:E32)</f>
        <v>0</v>
      </c>
      <c r="F28" s="78">
        <f t="shared" ref="F28:F32" si="6">SUM(G28:K28)</f>
        <v>0</v>
      </c>
      <c r="G28" s="78">
        <f t="shared" ref="G28:K28" si="7">SUM(G29:G32)</f>
        <v>0</v>
      </c>
      <c r="H28" s="7">
        <f t="shared" si="7"/>
        <v>0</v>
      </c>
      <c r="I28" s="7">
        <f t="shared" si="7"/>
        <v>0</v>
      </c>
      <c r="J28" s="7">
        <f t="shared" si="7"/>
        <v>0</v>
      </c>
      <c r="K28" s="7">
        <f t="shared" si="7"/>
        <v>0</v>
      </c>
      <c r="L28" s="208"/>
      <c r="M28" s="204"/>
    </row>
    <row r="29" spans="1:17" ht="45" x14ac:dyDescent="0.2">
      <c r="A29" s="194"/>
      <c r="B29" s="176"/>
      <c r="C29" s="206"/>
      <c r="D29" s="125" t="s">
        <v>1</v>
      </c>
      <c r="E29" s="7">
        <v>0</v>
      </c>
      <c r="F29" s="78">
        <f t="shared" si="6"/>
        <v>0</v>
      </c>
      <c r="G29" s="79">
        <v>0</v>
      </c>
      <c r="H29" s="6">
        <v>0</v>
      </c>
      <c r="I29" s="6">
        <v>0</v>
      </c>
      <c r="J29" s="6">
        <v>0</v>
      </c>
      <c r="K29" s="6">
        <v>0</v>
      </c>
      <c r="L29" s="208"/>
      <c r="M29" s="204"/>
    </row>
    <row r="30" spans="1:17" ht="45" x14ac:dyDescent="0.2">
      <c r="A30" s="194"/>
      <c r="B30" s="176"/>
      <c r="C30" s="206"/>
      <c r="D30" s="125" t="s">
        <v>7</v>
      </c>
      <c r="E30" s="7">
        <v>0</v>
      </c>
      <c r="F30" s="78">
        <f t="shared" si="6"/>
        <v>0</v>
      </c>
      <c r="G30" s="79">
        <v>0</v>
      </c>
      <c r="H30" s="6">
        <v>0</v>
      </c>
      <c r="I30" s="6">
        <v>0</v>
      </c>
      <c r="J30" s="6">
        <v>0</v>
      </c>
      <c r="K30" s="6">
        <v>0</v>
      </c>
      <c r="L30" s="208"/>
      <c r="M30" s="204"/>
    </row>
    <row r="31" spans="1:17" ht="45" x14ac:dyDescent="0.2">
      <c r="A31" s="194"/>
      <c r="B31" s="176"/>
      <c r="C31" s="206"/>
      <c r="D31" s="125" t="s">
        <v>16</v>
      </c>
      <c r="E31" s="7">
        <v>0</v>
      </c>
      <c r="F31" s="78">
        <f t="shared" si="6"/>
        <v>0</v>
      </c>
      <c r="G31" s="79">
        <v>0</v>
      </c>
      <c r="H31" s="6">
        <v>0</v>
      </c>
      <c r="I31" s="6">
        <v>0</v>
      </c>
      <c r="J31" s="6">
        <v>0</v>
      </c>
      <c r="K31" s="6">
        <v>0</v>
      </c>
      <c r="L31" s="208"/>
      <c r="M31" s="204"/>
      <c r="O31" s="85"/>
      <c r="P31" s="85"/>
    </row>
    <row r="32" spans="1:17" ht="30" x14ac:dyDescent="0.2">
      <c r="A32" s="195"/>
      <c r="B32" s="177"/>
      <c r="C32" s="207"/>
      <c r="D32" s="125" t="s">
        <v>26</v>
      </c>
      <c r="E32" s="7">
        <v>0</v>
      </c>
      <c r="F32" s="78">
        <f t="shared" si="6"/>
        <v>0</v>
      </c>
      <c r="G32" s="79">
        <v>0</v>
      </c>
      <c r="H32" s="6">
        <v>0</v>
      </c>
      <c r="I32" s="6">
        <v>0</v>
      </c>
      <c r="J32" s="6">
        <v>0</v>
      </c>
      <c r="K32" s="6">
        <v>0</v>
      </c>
      <c r="L32" s="208"/>
      <c r="M32" s="204"/>
    </row>
    <row r="33" spans="1:16" ht="15" customHeight="1" x14ac:dyDescent="0.2">
      <c r="A33" s="193" t="s">
        <v>162</v>
      </c>
      <c r="B33" s="175" t="s">
        <v>208</v>
      </c>
      <c r="C33" s="224" t="s">
        <v>126</v>
      </c>
      <c r="D33" s="125" t="s">
        <v>2</v>
      </c>
      <c r="E33" s="7">
        <f>SUM(E34:E37)</f>
        <v>0</v>
      </c>
      <c r="F33" s="78">
        <f t="shared" ref="F33:F47" si="8">SUM(G33:K33)</f>
        <v>40620</v>
      </c>
      <c r="G33" s="78">
        <f t="shared" ref="G33:K33" si="9">SUM(G34:G37)</f>
        <v>0</v>
      </c>
      <c r="H33" s="7">
        <f t="shared" si="9"/>
        <v>40620</v>
      </c>
      <c r="I33" s="7">
        <f t="shared" si="9"/>
        <v>0</v>
      </c>
      <c r="J33" s="7">
        <f t="shared" si="9"/>
        <v>0</v>
      </c>
      <c r="K33" s="7">
        <f t="shared" si="9"/>
        <v>0</v>
      </c>
      <c r="L33" s="208"/>
      <c r="M33" s="204"/>
    </row>
    <row r="34" spans="1:16" ht="45" x14ac:dyDescent="0.2">
      <c r="A34" s="194"/>
      <c r="B34" s="176"/>
      <c r="C34" s="224"/>
      <c r="D34" s="125" t="s">
        <v>1</v>
      </c>
      <c r="E34" s="7">
        <v>0</v>
      </c>
      <c r="F34" s="78">
        <f t="shared" si="8"/>
        <v>0</v>
      </c>
      <c r="G34" s="79">
        <v>0</v>
      </c>
      <c r="H34" s="6">
        <v>0</v>
      </c>
      <c r="I34" s="6">
        <v>0</v>
      </c>
      <c r="J34" s="6">
        <v>0</v>
      </c>
      <c r="K34" s="6">
        <v>0</v>
      </c>
      <c r="L34" s="208"/>
      <c r="M34" s="204"/>
    </row>
    <row r="35" spans="1:16" ht="45" x14ac:dyDescent="0.2">
      <c r="A35" s="194"/>
      <c r="B35" s="176"/>
      <c r="C35" s="224"/>
      <c r="D35" s="125" t="s">
        <v>7</v>
      </c>
      <c r="E35" s="7">
        <v>0</v>
      </c>
      <c r="F35" s="78">
        <f t="shared" si="8"/>
        <v>0</v>
      </c>
      <c r="G35" s="79">
        <v>0</v>
      </c>
      <c r="H35" s="6">
        <v>0</v>
      </c>
      <c r="I35" s="6">
        <v>0</v>
      </c>
      <c r="J35" s="6">
        <v>0</v>
      </c>
      <c r="K35" s="6">
        <v>0</v>
      </c>
      <c r="L35" s="208"/>
      <c r="M35" s="204"/>
    </row>
    <row r="36" spans="1:16" ht="45" x14ac:dyDescent="0.2">
      <c r="A36" s="194"/>
      <c r="B36" s="176"/>
      <c r="C36" s="224"/>
      <c r="D36" s="125" t="s">
        <v>16</v>
      </c>
      <c r="E36" s="7">
        <v>0</v>
      </c>
      <c r="F36" s="78">
        <f t="shared" si="8"/>
        <v>40620</v>
      </c>
      <c r="G36" s="79">
        <v>0</v>
      </c>
      <c r="H36" s="6">
        <v>40620</v>
      </c>
      <c r="I36" s="6">
        <v>0</v>
      </c>
      <c r="J36" s="6">
        <v>0</v>
      </c>
      <c r="K36" s="6">
        <v>0</v>
      </c>
      <c r="L36" s="208"/>
      <c r="M36" s="204"/>
      <c r="O36" s="139"/>
      <c r="P36" s="85"/>
    </row>
    <row r="37" spans="1:16" ht="30" x14ac:dyDescent="0.2">
      <c r="A37" s="195"/>
      <c r="B37" s="177"/>
      <c r="C37" s="224"/>
      <c r="D37" s="125" t="s">
        <v>26</v>
      </c>
      <c r="E37" s="7">
        <v>0</v>
      </c>
      <c r="F37" s="78">
        <f t="shared" si="8"/>
        <v>0</v>
      </c>
      <c r="G37" s="79">
        <v>0</v>
      </c>
      <c r="H37" s="6">
        <v>0</v>
      </c>
      <c r="I37" s="6">
        <v>0</v>
      </c>
      <c r="J37" s="6">
        <v>0</v>
      </c>
      <c r="K37" s="6">
        <v>0</v>
      </c>
      <c r="L37" s="208"/>
      <c r="M37" s="204"/>
    </row>
    <row r="38" spans="1:16" ht="15" customHeight="1" x14ac:dyDescent="0.2">
      <c r="A38" s="193" t="s">
        <v>172</v>
      </c>
      <c r="B38" s="175" t="s">
        <v>283</v>
      </c>
      <c r="C38" s="224" t="s">
        <v>126</v>
      </c>
      <c r="D38" s="125" t="s">
        <v>2</v>
      </c>
      <c r="E38" s="7">
        <f>SUM(E39:E42)</f>
        <v>0</v>
      </c>
      <c r="F38" s="78">
        <f t="shared" ref="F38:F42" si="10">SUM(G38:K38)</f>
        <v>0</v>
      </c>
      <c r="G38" s="78">
        <f t="shared" ref="G38:K38" si="11">SUM(G39:G42)</f>
        <v>0</v>
      </c>
      <c r="H38" s="7">
        <f t="shared" si="11"/>
        <v>0</v>
      </c>
      <c r="I38" s="7">
        <f t="shared" si="11"/>
        <v>0</v>
      </c>
      <c r="J38" s="7">
        <f t="shared" si="11"/>
        <v>0</v>
      </c>
      <c r="K38" s="7">
        <f t="shared" si="11"/>
        <v>0</v>
      </c>
      <c r="L38" s="208"/>
      <c r="M38" s="204"/>
    </row>
    <row r="39" spans="1:16" ht="45" x14ac:dyDescent="0.2">
      <c r="A39" s="194"/>
      <c r="B39" s="176"/>
      <c r="C39" s="224"/>
      <c r="D39" s="125" t="s">
        <v>1</v>
      </c>
      <c r="E39" s="7">
        <v>0</v>
      </c>
      <c r="F39" s="78">
        <f t="shared" si="10"/>
        <v>0</v>
      </c>
      <c r="G39" s="79">
        <v>0</v>
      </c>
      <c r="H39" s="6">
        <v>0</v>
      </c>
      <c r="I39" s="6">
        <v>0</v>
      </c>
      <c r="J39" s="6">
        <v>0</v>
      </c>
      <c r="K39" s="6">
        <v>0</v>
      </c>
      <c r="L39" s="208"/>
      <c r="M39" s="204"/>
    </row>
    <row r="40" spans="1:16" ht="45" x14ac:dyDescent="0.2">
      <c r="A40" s="194"/>
      <c r="B40" s="176"/>
      <c r="C40" s="224"/>
      <c r="D40" s="125" t="s">
        <v>7</v>
      </c>
      <c r="E40" s="7">
        <v>0</v>
      </c>
      <c r="F40" s="78">
        <f t="shared" si="10"/>
        <v>0</v>
      </c>
      <c r="G40" s="79">
        <v>0</v>
      </c>
      <c r="H40" s="6">
        <v>0</v>
      </c>
      <c r="I40" s="6">
        <v>0</v>
      </c>
      <c r="J40" s="6">
        <v>0</v>
      </c>
      <c r="K40" s="6">
        <v>0</v>
      </c>
      <c r="L40" s="208"/>
      <c r="M40" s="204"/>
    </row>
    <row r="41" spans="1:16" ht="45" x14ac:dyDescent="0.2">
      <c r="A41" s="194"/>
      <c r="B41" s="176"/>
      <c r="C41" s="224"/>
      <c r="D41" s="125" t="s">
        <v>16</v>
      </c>
      <c r="E41" s="7">
        <v>0</v>
      </c>
      <c r="F41" s="78">
        <f t="shared" si="10"/>
        <v>0</v>
      </c>
      <c r="G41" s="79">
        <v>0</v>
      </c>
      <c r="H41" s="6">
        <v>0</v>
      </c>
      <c r="I41" s="6">
        <v>0</v>
      </c>
      <c r="J41" s="6">
        <v>0</v>
      </c>
      <c r="K41" s="6">
        <v>0</v>
      </c>
      <c r="L41" s="208"/>
      <c r="M41" s="204"/>
      <c r="P41" s="85"/>
    </row>
    <row r="42" spans="1:16" ht="30" x14ac:dyDescent="0.2">
      <c r="A42" s="195"/>
      <c r="B42" s="177"/>
      <c r="C42" s="224"/>
      <c r="D42" s="125" t="s">
        <v>26</v>
      </c>
      <c r="E42" s="7">
        <v>0</v>
      </c>
      <c r="F42" s="78">
        <f t="shared" si="10"/>
        <v>0</v>
      </c>
      <c r="G42" s="79">
        <v>0</v>
      </c>
      <c r="H42" s="6">
        <v>0</v>
      </c>
      <c r="I42" s="6">
        <v>0</v>
      </c>
      <c r="J42" s="6">
        <v>0</v>
      </c>
      <c r="K42" s="6">
        <v>0</v>
      </c>
      <c r="L42" s="208"/>
      <c r="M42" s="204"/>
    </row>
    <row r="43" spans="1:16" ht="15" customHeight="1" x14ac:dyDescent="0.2">
      <c r="A43" s="193" t="s">
        <v>284</v>
      </c>
      <c r="B43" s="175" t="s">
        <v>268</v>
      </c>
      <c r="C43" s="224" t="s">
        <v>126</v>
      </c>
      <c r="D43" s="125" t="s">
        <v>2</v>
      </c>
      <c r="E43" s="7">
        <f>SUM(E44:E47)</f>
        <v>0</v>
      </c>
      <c r="F43" s="78">
        <f t="shared" si="8"/>
        <v>8747</v>
      </c>
      <c r="G43" s="78">
        <f t="shared" ref="G43:K43" si="12">SUM(G44:G47)</f>
        <v>653</v>
      </c>
      <c r="H43" s="137">
        <f t="shared" si="12"/>
        <v>8094</v>
      </c>
      <c r="I43" s="7">
        <f t="shared" si="12"/>
        <v>0</v>
      </c>
      <c r="J43" s="7">
        <f t="shared" si="12"/>
        <v>0</v>
      </c>
      <c r="K43" s="7">
        <f t="shared" si="12"/>
        <v>0</v>
      </c>
      <c r="L43" s="208"/>
      <c r="M43" s="204"/>
    </row>
    <row r="44" spans="1:16" ht="45" x14ac:dyDescent="0.2">
      <c r="A44" s="194"/>
      <c r="B44" s="176"/>
      <c r="C44" s="224"/>
      <c r="D44" s="125" t="s">
        <v>1</v>
      </c>
      <c r="E44" s="7">
        <v>0</v>
      </c>
      <c r="F44" s="78">
        <f t="shared" si="8"/>
        <v>0</v>
      </c>
      <c r="G44" s="79">
        <v>0</v>
      </c>
      <c r="H44" s="6">
        <v>0</v>
      </c>
      <c r="I44" s="6">
        <v>0</v>
      </c>
      <c r="J44" s="6">
        <v>0</v>
      </c>
      <c r="K44" s="6">
        <v>0</v>
      </c>
      <c r="L44" s="208"/>
      <c r="M44" s="204"/>
    </row>
    <row r="45" spans="1:16" ht="45" x14ac:dyDescent="0.2">
      <c r="A45" s="194"/>
      <c r="B45" s="176"/>
      <c r="C45" s="224"/>
      <c r="D45" s="125" t="s">
        <v>7</v>
      </c>
      <c r="E45" s="7">
        <v>0</v>
      </c>
      <c r="F45" s="78">
        <f t="shared" si="8"/>
        <v>0</v>
      </c>
      <c r="G45" s="79">
        <v>0</v>
      </c>
      <c r="H45" s="6">
        <v>0</v>
      </c>
      <c r="I45" s="6">
        <v>0</v>
      </c>
      <c r="J45" s="6">
        <v>0</v>
      </c>
      <c r="K45" s="6">
        <v>0</v>
      </c>
      <c r="L45" s="208"/>
      <c r="M45" s="204"/>
      <c r="O45" s="84"/>
    </row>
    <row r="46" spans="1:16" ht="45" x14ac:dyDescent="0.2">
      <c r="A46" s="194"/>
      <c r="B46" s="176"/>
      <c r="C46" s="224"/>
      <c r="D46" s="125" t="s">
        <v>16</v>
      </c>
      <c r="E46" s="7">
        <v>0</v>
      </c>
      <c r="F46" s="78">
        <f t="shared" si="8"/>
        <v>8747</v>
      </c>
      <c r="G46" s="79">
        <v>653</v>
      </c>
      <c r="H46" s="138">
        <v>8094</v>
      </c>
      <c r="I46" s="6">
        <v>0</v>
      </c>
      <c r="J46" s="6">
        <v>0</v>
      </c>
      <c r="K46" s="6">
        <v>0</v>
      </c>
      <c r="L46" s="208"/>
      <c r="M46" s="204"/>
      <c r="P46" s="85"/>
    </row>
    <row r="47" spans="1:16" ht="30" x14ac:dyDescent="0.2">
      <c r="A47" s="195"/>
      <c r="B47" s="177"/>
      <c r="C47" s="224"/>
      <c r="D47" s="125" t="s">
        <v>26</v>
      </c>
      <c r="E47" s="7">
        <v>0</v>
      </c>
      <c r="F47" s="78">
        <f t="shared" si="8"/>
        <v>0</v>
      </c>
      <c r="G47" s="79">
        <v>0</v>
      </c>
      <c r="H47" s="6">
        <v>0</v>
      </c>
      <c r="I47" s="6">
        <v>0</v>
      </c>
      <c r="J47" s="6">
        <v>0</v>
      </c>
      <c r="K47" s="6">
        <v>0</v>
      </c>
      <c r="L47" s="208"/>
      <c r="M47" s="204"/>
    </row>
    <row r="48" spans="1:16" ht="15" customHeight="1" x14ac:dyDescent="0.2">
      <c r="A48" s="193" t="s">
        <v>178</v>
      </c>
      <c r="B48" s="175" t="s">
        <v>263</v>
      </c>
      <c r="C48" s="224" t="s">
        <v>126</v>
      </c>
      <c r="D48" s="125" t="s">
        <v>2</v>
      </c>
      <c r="E48" s="7">
        <f>SUM(E49:E52)</f>
        <v>0</v>
      </c>
      <c r="F48" s="78">
        <f t="shared" ref="F48:F52" si="13">SUM(G48:K48)</f>
        <v>12000</v>
      </c>
      <c r="G48" s="78">
        <f t="shared" ref="G48:K48" si="14">SUM(G49:G52)</f>
        <v>0</v>
      </c>
      <c r="H48" s="7">
        <f t="shared" si="14"/>
        <v>12000</v>
      </c>
      <c r="I48" s="7">
        <f t="shared" si="14"/>
        <v>0</v>
      </c>
      <c r="J48" s="7">
        <f t="shared" si="14"/>
        <v>0</v>
      </c>
      <c r="K48" s="7">
        <f t="shared" si="14"/>
        <v>0</v>
      </c>
      <c r="L48" s="212"/>
      <c r="M48" s="205"/>
    </row>
    <row r="49" spans="1:16" ht="45" x14ac:dyDescent="0.2">
      <c r="A49" s="194"/>
      <c r="B49" s="176"/>
      <c r="C49" s="224"/>
      <c r="D49" s="125" t="s">
        <v>1</v>
      </c>
      <c r="E49" s="7">
        <v>0</v>
      </c>
      <c r="F49" s="78">
        <f t="shared" si="13"/>
        <v>0</v>
      </c>
      <c r="G49" s="79">
        <v>0</v>
      </c>
      <c r="H49" s="6">
        <v>0</v>
      </c>
      <c r="I49" s="6">
        <v>0</v>
      </c>
      <c r="J49" s="6">
        <v>0</v>
      </c>
      <c r="K49" s="6">
        <v>0</v>
      </c>
      <c r="L49" s="213"/>
      <c r="M49" s="206"/>
    </row>
    <row r="50" spans="1:16" ht="45" x14ac:dyDescent="0.2">
      <c r="A50" s="194"/>
      <c r="B50" s="176"/>
      <c r="C50" s="224"/>
      <c r="D50" s="125" t="s">
        <v>7</v>
      </c>
      <c r="E50" s="7">
        <v>0</v>
      </c>
      <c r="F50" s="78">
        <f t="shared" si="13"/>
        <v>0</v>
      </c>
      <c r="G50" s="79">
        <v>0</v>
      </c>
      <c r="H50" s="6">
        <v>0</v>
      </c>
      <c r="I50" s="6">
        <v>0</v>
      </c>
      <c r="J50" s="6">
        <v>0</v>
      </c>
      <c r="K50" s="6">
        <v>0</v>
      </c>
      <c r="L50" s="214"/>
      <c r="M50" s="207"/>
    </row>
    <row r="51" spans="1:16" ht="45" x14ac:dyDescent="0.2">
      <c r="A51" s="194"/>
      <c r="B51" s="176"/>
      <c r="C51" s="224"/>
      <c r="D51" s="125" t="s">
        <v>16</v>
      </c>
      <c r="E51" s="7">
        <v>0</v>
      </c>
      <c r="F51" s="78">
        <f t="shared" si="13"/>
        <v>12000</v>
      </c>
      <c r="G51" s="79">
        <v>0</v>
      </c>
      <c r="H51" s="6">
        <v>12000</v>
      </c>
      <c r="I51" s="6">
        <v>0</v>
      </c>
      <c r="J51" s="6">
        <v>0</v>
      </c>
      <c r="K51" s="6">
        <v>0</v>
      </c>
      <c r="L51" s="208"/>
      <c r="M51" s="204"/>
      <c r="P51" s="85"/>
    </row>
    <row r="52" spans="1:16" ht="30" x14ac:dyDescent="0.2">
      <c r="A52" s="195"/>
      <c r="B52" s="177"/>
      <c r="C52" s="224"/>
      <c r="D52" s="125" t="s">
        <v>26</v>
      </c>
      <c r="E52" s="7">
        <v>0</v>
      </c>
      <c r="F52" s="78">
        <f t="shared" si="13"/>
        <v>0</v>
      </c>
      <c r="G52" s="79">
        <v>0</v>
      </c>
      <c r="H52" s="6">
        <v>0</v>
      </c>
      <c r="I52" s="6">
        <v>0</v>
      </c>
      <c r="J52" s="6">
        <v>0</v>
      </c>
      <c r="K52" s="6">
        <v>0</v>
      </c>
      <c r="L52" s="208"/>
      <c r="M52" s="204"/>
    </row>
    <row r="53" spans="1:16" ht="15" customHeight="1" x14ac:dyDescent="0.2">
      <c r="A53" s="193" t="s">
        <v>270</v>
      </c>
      <c r="B53" s="175" t="s">
        <v>269</v>
      </c>
      <c r="C53" s="224" t="s">
        <v>126</v>
      </c>
      <c r="D53" s="125" t="s">
        <v>2</v>
      </c>
      <c r="E53" s="7">
        <f>SUM(E54:E57)</f>
        <v>0</v>
      </c>
      <c r="F53" s="78">
        <f t="shared" ref="F53:F57" si="15">SUM(G53:K53)</f>
        <v>0</v>
      </c>
      <c r="G53" s="78">
        <f t="shared" ref="G53:K53" si="16">SUM(G54:G57)</f>
        <v>0</v>
      </c>
      <c r="H53" s="7">
        <f t="shared" si="16"/>
        <v>0</v>
      </c>
      <c r="I53" s="7">
        <f t="shared" si="16"/>
        <v>0</v>
      </c>
      <c r="J53" s="7">
        <f t="shared" si="16"/>
        <v>0</v>
      </c>
      <c r="K53" s="7">
        <f t="shared" si="16"/>
        <v>0</v>
      </c>
      <c r="L53" s="208"/>
      <c r="M53" s="204"/>
    </row>
    <row r="54" spans="1:16" ht="45" x14ac:dyDescent="0.2">
      <c r="A54" s="194"/>
      <c r="B54" s="176"/>
      <c r="C54" s="224"/>
      <c r="D54" s="125" t="s">
        <v>1</v>
      </c>
      <c r="E54" s="7">
        <v>0</v>
      </c>
      <c r="F54" s="78">
        <f t="shared" si="15"/>
        <v>0</v>
      </c>
      <c r="G54" s="79">
        <v>0</v>
      </c>
      <c r="H54" s="6">
        <v>0</v>
      </c>
      <c r="I54" s="6">
        <v>0</v>
      </c>
      <c r="J54" s="6">
        <v>0</v>
      </c>
      <c r="K54" s="6">
        <v>0</v>
      </c>
      <c r="L54" s="208"/>
      <c r="M54" s="204"/>
    </row>
    <row r="55" spans="1:16" ht="45" x14ac:dyDescent="0.2">
      <c r="A55" s="194"/>
      <c r="B55" s="176"/>
      <c r="C55" s="224"/>
      <c r="D55" s="125" t="s">
        <v>7</v>
      </c>
      <c r="E55" s="7">
        <v>0</v>
      </c>
      <c r="F55" s="78">
        <f t="shared" si="15"/>
        <v>0</v>
      </c>
      <c r="G55" s="79">
        <v>0</v>
      </c>
      <c r="H55" s="6">
        <v>0</v>
      </c>
      <c r="I55" s="6">
        <v>0</v>
      </c>
      <c r="J55" s="6">
        <v>0</v>
      </c>
      <c r="K55" s="6">
        <v>0</v>
      </c>
      <c r="L55" s="208"/>
      <c r="M55" s="204"/>
    </row>
    <row r="56" spans="1:16" ht="45" x14ac:dyDescent="0.2">
      <c r="A56" s="194"/>
      <c r="B56" s="176"/>
      <c r="C56" s="224"/>
      <c r="D56" s="125" t="s">
        <v>16</v>
      </c>
      <c r="E56" s="7">
        <v>0</v>
      </c>
      <c r="F56" s="78">
        <f t="shared" si="15"/>
        <v>0</v>
      </c>
      <c r="G56" s="79">
        <v>0</v>
      </c>
      <c r="H56" s="6">
        <v>0</v>
      </c>
      <c r="I56" s="6">
        <v>0</v>
      </c>
      <c r="J56" s="6">
        <v>0</v>
      </c>
      <c r="K56" s="6">
        <v>0</v>
      </c>
      <c r="L56" s="208"/>
      <c r="M56" s="204"/>
      <c r="P56" s="85"/>
    </row>
    <row r="57" spans="1:16" ht="30" x14ac:dyDescent="0.2">
      <c r="A57" s="195"/>
      <c r="B57" s="177"/>
      <c r="C57" s="224"/>
      <c r="D57" s="125" t="s">
        <v>26</v>
      </c>
      <c r="E57" s="7">
        <v>0</v>
      </c>
      <c r="F57" s="78">
        <f t="shared" si="15"/>
        <v>0</v>
      </c>
      <c r="G57" s="79">
        <v>0</v>
      </c>
      <c r="H57" s="6">
        <v>0</v>
      </c>
      <c r="I57" s="6">
        <v>0</v>
      </c>
      <c r="J57" s="6">
        <v>0</v>
      </c>
      <c r="K57" s="6">
        <v>0</v>
      </c>
      <c r="L57" s="208"/>
      <c r="M57" s="204"/>
    </row>
    <row r="58" spans="1:16" ht="15" customHeight="1" x14ac:dyDescent="0.2">
      <c r="A58" s="193" t="s">
        <v>285</v>
      </c>
      <c r="B58" s="175" t="s">
        <v>271</v>
      </c>
      <c r="C58" s="224" t="s">
        <v>126</v>
      </c>
      <c r="D58" s="125" t="s">
        <v>2</v>
      </c>
      <c r="E58" s="7">
        <f>SUM(E59:E62)</f>
        <v>0</v>
      </c>
      <c r="F58" s="78">
        <f t="shared" ref="F58:F62" si="17">SUM(G58:K58)</f>
        <v>0</v>
      </c>
      <c r="G58" s="78">
        <f t="shared" ref="G58:K58" si="18">SUM(G59:G62)</f>
        <v>0</v>
      </c>
      <c r="H58" s="7">
        <f t="shared" si="18"/>
        <v>0</v>
      </c>
      <c r="I58" s="7">
        <f t="shared" si="18"/>
        <v>0</v>
      </c>
      <c r="J58" s="7">
        <f t="shared" si="18"/>
        <v>0</v>
      </c>
      <c r="K58" s="7">
        <f t="shared" si="18"/>
        <v>0</v>
      </c>
      <c r="L58" s="208"/>
      <c r="M58" s="204"/>
    </row>
    <row r="59" spans="1:16" ht="45" x14ac:dyDescent="0.2">
      <c r="A59" s="194"/>
      <c r="B59" s="176"/>
      <c r="C59" s="224"/>
      <c r="D59" s="125" t="s">
        <v>1</v>
      </c>
      <c r="E59" s="7">
        <v>0</v>
      </c>
      <c r="F59" s="78">
        <f t="shared" si="17"/>
        <v>0</v>
      </c>
      <c r="G59" s="79">
        <v>0</v>
      </c>
      <c r="H59" s="6">
        <v>0</v>
      </c>
      <c r="I59" s="6">
        <v>0</v>
      </c>
      <c r="J59" s="6">
        <v>0</v>
      </c>
      <c r="K59" s="6">
        <v>0</v>
      </c>
      <c r="L59" s="208"/>
      <c r="M59" s="204"/>
    </row>
    <row r="60" spans="1:16" ht="45" x14ac:dyDescent="0.2">
      <c r="A60" s="194"/>
      <c r="B60" s="176"/>
      <c r="C60" s="224"/>
      <c r="D60" s="125" t="s">
        <v>7</v>
      </c>
      <c r="E60" s="7">
        <v>0</v>
      </c>
      <c r="F60" s="78">
        <f t="shared" si="17"/>
        <v>0</v>
      </c>
      <c r="G60" s="79">
        <v>0</v>
      </c>
      <c r="H60" s="6">
        <v>0</v>
      </c>
      <c r="I60" s="6">
        <v>0</v>
      </c>
      <c r="J60" s="6">
        <v>0</v>
      </c>
      <c r="K60" s="6">
        <v>0</v>
      </c>
      <c r="L60" s="208"/>
      <c r="M60" s="204"/>
    </row>
    <row r="61" spans="1:16" ht="45" x14ac:dyDescent="0.2">
      <c r="A61" s="194"/>
      <c r="B61" s="176"/>
      <c r="C61" s="224"/>
      <c r="D61" s="125" t="s">
        <v>16</v>
      </c>
      <c r="E61" s="7">
        <v>0</v>
      </c>
      <c r="F61" s="78">
        <f t="shared" si="17"/>
        <v>0</v>
      </c>
      <c r="G61" s="79">
        <v>0</v>
      </c>
      <c r="H61" s="6">
        <v>0</v>
      </c>
      <c r="I61" s="6">
        <v>0</v>
      </c>
      <c r="J61" s="6">
        <v>0</v>
      </c>
      <c r="K61" s="6">
        <v>0</v>
      </c>
      <c r="L61" s="208"/>
      <c r="M61" s="204"/>
      <c r="P61" s="85"/>
    </row>
    <row r="62" spans="1:16" ht="30" x14ac:dyDescent="0.2">
      <c r="A62" s="195"/>
      <c r="B62" s="177"/>
      <c r="C62" s="224"/>
      <c r="D62" s="125" t="s">
        <v>26</v>
      </c>
      <c r="E62" s="7">
        <v>0</v>
      </c>
      <c r="F62" s="78">
        <f t="shared" si="17"/>
        <v>0</v>
      </c>
      <c r="G62" s="79">
        <v>0</v>
      </c>
      <c r="H62" s="6">
        <v>0</v>
      </c>
      <c r="I62" s="6">
        <v>0</v>
      </c>
      <c r="J62" s="6">
        <v>0</v>
      </c>
      <c r="K62" s="6">
        <v>0</v>
      </c>
      <c r="L62" s="208"/>
      <c r="M62" s="204"/>
    </row>
    <row r="63" spans="1:16" ht="15" customHeight="1" x14ac:dyDescent="0.2">
      <c r="A63" s="193" t="s">
        <v>182</v>
      </c>
      <c r="B63" s="175" t="s">
        <v>264</v>
      </c>
      <c r="C63" s="224" t="s">
        <v>126</v>
      </c>
      <c r="D63" s="125" t="s">
        <v>2</v>
      </c>
      <c r="E63" s="7">
        <f>SUM(E64:E67)</f>
        <v>0</v>
      </c>
      <c r="F63" s="78">
        <f t="shared" ref="F63:F67" si="19">SUM(G63:K63)</f>
        <v>1710.2760000000001</v>
      </c>
      <c r="G63" s="78">
        <f t="shared" ref="G63:K63" si="20">SUM(G64:G67)</f>
        <v>1710.2760000000001</v>
      </c>
      <c r="H63" s="7">
        <f t="shared" si="20"/>
        <v>0</v>
      </c>
      <c r="I63" s="7">
        <f t="shared" si="20"/>
        <v>0</v>
      </c>
      <c r="J63" s="7">
        <f t="shared" si="20"/>
        <v>0</v>
      </c>
      <c r="K63" s="7">
        <f t="shared" si="20"/>
        <v>0</v>
      </c>
      <c r="L63" s="212"/>
      <c r="M63" s="205"/>
    </row>
    <row r="64" spans="1:16" ht="45" x14ac:dyDescent="0.2">
      <c r="A64" s="194"/>
      <c r="B64" s="176"/>
      <c r="C64" s="224"/>
      <c r="D64" s="125" t="s">
        <v>1</v>
      </c>
      <c r="E64" s="7">
        <v>0</v>
      </c>
      <c r="F64" s="78">
        <f t="shared" si="19"/>
        <v>0</v>
      </c>
      <c r="G64" s="79">
        <v>0</v>
      </c>
      <c r="H64" s="6">
        <v>0</v>
      </c>
      <c r="I64" s="6">
        <v>0</v>
      </c>
      <c r="J64" s="6">
        <v>0</v>
      </c>
      <c r="K64" s="6">
        <v>0</v>
      </c>
      <c r="L64" s="213"/>
      <c r="M64" s="206"/>
    </row>
    <row r="65" spans="1:16" ht="45" x14ac:dyDescent="0.2">
      <c r="A65" s="194"/>
      <c r="B65" s="176"/>
      <c r="C65" s="224"/>
      <c r="D65" s="125" t="s">
        <v>7</v>
      </c>
      <c r="E65" s="7">
        <v>0</v>
      </c>
      <c r="F65" s="78">
        <f t="shared" si="19"/>
        <v>0</v>
      </c>
      <c r="G65" s="79">
        <v>0</v>
      </c>
      <c r="H65" s="6">
        <v>0</v>
      </c>
      <c r="I65" s="6">
        <v>0</v>
      </c>
      <c r="J65" s="6">
        <v>0</v>
      </c>
      <c r="K65" s="6">
        <v>0</v>
      </c>
      <c r="L65" s="214"/>
      <c r="M65" s="207"/>
    </row>
    <row r="66" spans="1:16" ht="45" x14ac:dyDescent="0.2">
      <c r="A66" s="194"/>
      <c r="B66" s="176"/>
      <c r="C66" s="224"/>
      <c r="D66" s="125" t="s">
        <v>16</v>
      </c>
      <c r="E66" s="7">
        <v>0</v>
      </c>
      <c r="F66" s="78">
        <f t="shared" si="19"/>
        <v>1710.2760000000001</v>
      </c>
      <c r="G66" s="79">
        <v>1710.2760000000001</v>
      </c>
      <c r="H66" s="6">
        <v>0</v>
      </c>
      <c r="I66" s="6">
        <v>0</v>
      </c>
      <c r="J66" s="6">
        <v>0</v>
      </c>
      <c r="K66" s="6">
        <v>0</v>
      </c>
      <c r="L66" s="208"/>
      <c r="M66" s="204"/>
      <c r="P66" s="85"/>
    </row>
    <row r="67" spans="1:16" ht="30" x14ac:dyDescent="0.2">
      <c r="A67" s="195"/>
      <c r="B67" s="177"/>
      <c r="C67" s="224"/>
      <c r="D67" s="125" t="s">
        <v>26</v>
      </c>
      <c r="E67" s="7">
        <v>0</v>
      </c>
      <c r="F67" s="78">
        <f t="shared" si="19"/>
        <v>0</v>
      </c>
      <c r="G67" s="79">
        <v>0</v>
      </c>
      <c r="H67" s="6">
        <v>0</v>
      </c>
      <c r="I67" s="6">
        <v>0</v>
      </c>
      <c r="J67" s="6">
        <v>0</v>
      </c>
      <c r="K67" s="6">
        <v>0</v>
      </c>
      <c r="L67" s="208"/>
      <c r="M67" s="204"/>
    </row>
    <row r="68" spans="1:16" ht="15" customHeight="1" x14ac:dyDescent="0.2">
      <c r="A68" s="193" t="s">
        <v>184</v>
      </c>
      <c r="B68" s="175" t="s">
        <v>272</v>
      </c>
      <c r="C68" s="224" t="s">
        <v>126</v>
      </c>
      <c r="D68" s="125" t="s">
        <v>2</v>
      </c>
      <c r="E68" s="7">
        <f>SUM(E69:E72)</f>
        <v>0</v>
      </c>
      <c r="F68" s="78">
        <f t="shared" ref="F68:F72" si="21">SUM(G68:K68)</f>
        <v>0</v>
      </c>
      <c r="G68" s="78">
        <f t="shared" ref="G68:K68" si="22">SUM(G69:G72)</f>
        <v>0</v>
      </c>
      <c r="H68" s="7">
        <f t="shared" si="22"/>
        <v>0</v>
      </c>
      <c r="I68" s="7">
        <f t="shared" si="22"/>
        <v>0</v>
      </c>
      <c r="J68" s="7">
        <f t="shared" si="22"/>
        <v>0</v>
      </c>
      <c r="K68" s="7">
        <f t="shared" si="22"/>
        <v>0</v>
      </c>
      <c r="L68" s="212"/>
      <c r="M68" s="205"/>
    </row>
    <row r="69" spans="1:16" ht="45" x14ac:dyDescent="0.2">
      <c r="A69" s="194"/>
      <c r="B69" s="176"/>
      <c r="C69" s="224"/>
      <c r="D69" s="125" t="s">
        <v>1</v>
      </c>
      <c r="E69" s="7">
        <v>0</v>
      </c>
      <c r="F69" s="78">
        <f t="shared" si="21"/>
        <v>0</v>
      </c>
      <c r="G69" s="79">
        <v>0</v>
      </c>
      <c r="H69" s="6">
        <v>0</v>
      </c>
      <c r="I69" s="6">
        <v>0</v>
      </c>
      <c r="J69" s="6">
        <v>0</v>
      </c>
      <c r="K69" s="6">
        <v>0</v>
      </c>
      <c r="L69" s="213"/>
      <c r="M69" s="206"/>
    </row>
    <row r="70" spans="1:16" ht="45" x14ac:dyDescent="0.2">
      <c r="A70" s="194"/>
      <c r="B70" s="176"/>
      <c r="C70" s="224"/>
      <c r="D70" s="125" t="s">
        <v>7</v>
      </c>
      <c r="E70" s="7">
        <v>0</v>
      </c>
      <c r="F70" s="78">
        <f t="shared" si="21"/>
        <v>0</v>
      </c>
      <c r="G70" s="79">
        <v>0</v>
      </c>
      <c r="H70" s="6">
        <v>0</v>
      </c>
      <c r="I70" s="6">
        <v>0</v>
      </c>
      <c r="J70" s="6">
        <v>0</v>
      </c>
      <c r="K70" s="6">
        <v>0</v>
      </c>
      <c r="L70" s="214"/>
      <c r="M70" s="207"/>
    </row>
    <row r="71" spans="1:16" ht="45" x14ac:dyDescent="0.2">
      <c r="A71" s="194"/>
      <c r="B71" s="176"/>
      <c r="C71" s="224"/>
      <c r="D71" s="125" t="s">
        <v>16</v>
      </c>
      <c r="E71" s="7">
        <v>0</v>
      </c>
      <c r="F71" s="78">
        <f t="shared" si="21"/>
        <v>0</v>
      </c>
      <c r="G71" s="79">
        <v>0</v>
      </c>
      <c r="H71" s="6">
        <v>0</v>
      </c>
      <c r="I71" s="6">
        <v>0</v>
      </c>
      <c r="J71" s="6">
        <v>0</v>
      </c>
      <c r="K71" s="6">
        <v>0</v>
      </c>
      <c r="L71" s="208"/>
      <c r="M71" s="204"/>
      <c r="P71" s="85"/>
    </row>
    <row r="72" spans="1:16" ht="30" x14ac:dyDescent="0.2">
      <c r="A72" s="195"/>
      <c r="B72" s="177"/>
      <c r="C72" s="224"/>
      <c r="D72" s="125" t="s">
        <v>26</v>
      </c>
      <c r="E72" s="7">
        <v>0</v>
      </c>
      <c r="F72" s="78">
        <f t="shared" si="21"/>
        <v>0</v>
      </c>
      <c r="G72" s="79">
        <v>0</v>
      </c>
      <c r="H72" s="6">
        <v>0</v>
      </c>
      <c r="I72" s="6">
        <v>0</v>
      </c>
      <c r="J72" s="6">
        <v>0</v>
      </c>
      <c r="K72" s="6">
        <v>0</v>
      </c>
      <c r="L72" s="208"/>
      <c r="M72" s="204"/>
    </row>
    <row r="73" spans="1:16" ht="15" customHeight="1" x14ac:dyDescent="0.2">
      <c r="A73" s="193" t="s">
        <v>197</v>
      </c>
      <c r="B73" s="175" t="s">
        <v>273</v>
      </c>
      <c r="C73" s="224" t="s">
        <v>126</v>
      </c>
      <c r="D73" s="125" t="s">
        <v>2</v>
      </c>
      <c r="E73" s="7">
        <f>SUM(E74:E77)</f>
        <v>0</v>
      </c>
      <c r="F73" s="78">
        <f t="shared" ref="F73:F77" si="23">SUM(G73:K73)</f>
        <v>9270</v>
      </c>
      <c r="G73" s="78">
        <f t="shared" ref="G73:K73" si="24">SUM(G74:G77)</f>
        <v>0</v>
      </c>
      <c r="H73" s="7">
        <f t="shared" si="24"/>
        <v>9270</v>
      </c>
      <c r="I73" s="7">
        <f t="shared" si="24"/>
        <v>0</v>
      </c>
      <c r="J73" s="7">
        <f t="shared" si="24"/>
        <v>0</v>
      </c>
      <c r="K73" s="7">
        <f t="shared" si="24"/>
        <v>0</v>
      </c>
      <c r="L73" s="212"/>
      <c r="M73" s="205"/>
    </row>
    <row r="74" spans="1:16" ht="45" x14ac:dyDescent="0.2">
      <c r="A74" s="194"/>
      <c r="B74" s="176"/>
      <c r="C74" s="224"/>
      <c r="D74" s="125" t="s">
        <v>1</v>
      </c>
      <c r="E74" s="7">
        <v>0</v>
      </c>
      <c r="F74" s="78">
        <f t="shared" si="23"/>
        <v>0</v>
      </c>
      <c r="G74" s="79">
        <v>0</v>
      </c>
      <c r="H74" s="6">
        <v>0</v>
      </c>
      <c r="I74" s="6">
        <v>0</v>
      </c>
      <c r="J74" s="6">
        <v>0</v>
      </c>
      <c r="K74" s="6">
        <v>0</v>
      </c>
      <c r="L74" s="213"/>
      <c r="M74" s="206"/>
    </row>
    <row r="75" spans="1:16" ht="45" x14ac:dyDescent="0.2">
      <c r="A75" s="194"/>
      <c r="B75" s="176"/>
      <c r="C75" s="224"/>
      <c r="D75" s="125" t="s">
        <v>7</v>
      </c>
      <c r="E75" s="7">
        <v>0</v>
      </c>
      <c r="F75" s="78">
        <f t="shared" si="23"/>
        <v>0</v>
      </c>
      <c r="G75" s="79">
        <v>0</v>
      </c>
      <c r="H75" s="6">
        <v>0</v>
      </c>
      <c r="I75" s="6">
        <v>0</v>
      </c>
      <c r="J75" s="6">
        <v>0</v>
      </c>
      <c r="K75" s="6">
        <v>0</v>
      </c>
      <c r="L75" s="214"/>
      <c r="M75" s="207"/>
    </row>
    <row r="76" spans="1:16" ht="45" x14ac:dyDescent="0.2">
      <c r="A76" s="194"/>
      <c r="B76" s="176"/>
      <c r="C76" s="224"/>
      <c r="D76" s="125" t="s">
        <v>16</v>
      </c>
      <c r="E76" s="7">
        <v>0</v>
      </c>
      <c r="F76" s="78">
        <f t="shared" si="23"/>
        <v>9270</v>
      </c>
      <c r="G76" s="79">
        <v>0</v>
      </c>
      <c r="H76" s="6">
        <v>9270</v>
      </c>
      <c r="I76" s="6">
        <v>0</v>
      </c>
      <c r="J76" s="6">
        <v>0</v>
      </c>
      <c r="K76" s="6">
        <v>0</v>
      </c>
      <c r="L76" s="208"/>
      <c r="M76" s="204"/>
      <c r="P76" s="85"/>
    </row>
    <row r="77" spans="1:16" ht="30" x14ac:dyDescent="0.2">
      <c r="A77" s="195"/>
      <c r="B77" s="177"/>
      <c r="C77" s="224"/>
      <c r="D77" s="125" t="s">
        <v>26</v>
      </c>
      <c r="E77" s="7">
        <v>0</v>
      </c>
      <c r="F77" s="78">
        <f t="shared" si="23"/>
        <v>0</v>
      </c>
      <c r="G77" s="79">
        <v>0</v>
      </c>
      <c r="H77" s="6">
        <v>0</v>
      </c>
      <c r="I77" s="6">
        <v>0</v>
      </c>
      <c r="J77" s="6">
        <v>0</v>
      </c>
      <c r="K77" s="6">
        <v>0</v>
      </c>
      <c r="L77" s="208"/>
      <c r="M77" s="204"/>
    </row>
    <row r="78" spans="1:16" ht="15" customHeight="1" x14ac:dyDescent="0.2">
      <c r="A78" s="193" t="s">
        <v>230</v>
      </c>
      <c r="B78" s="175" t="s">
        <v>274</v>
      </c>
      <c r="C78" s="224" t="s">
        <v>126</v>
      </c>
      <c r="D78" s="125" t="s">
        <v>2</v>
      </c>
      <c r="E78" s="7">
        <f>SUM(E79:E82)</f>
        <v>0</v>
      </c>
      <c r="F78" s="78">
        <f t="shared" ref="F78:F82" si="25">SUM(G78:K78)</f>
        <v>0</v>
      </c>
      <c r="G78" s="78">
        <f t="shared" ref="G78:K78" si="26">SUM(G79:G82)</f>
        <v>0</v>
      </c>
      <c r="H78" s="7">
        <f t="shared" si="26"/>
        <v>0</v>
      </c>
      <c r="I78" s="7">
        <f t="shared" si="26"/>
        <v>0</v>
      </c>
      <c r="J78" s="7">
        <f t="shared" si="26"/>
        <v>0</v>
      </c>
      <c r="K78" s="7">
        <f t="shared" si="26"/>
        <v>0</v>
      </c>
      <c r="L78" s="212"/>
      <c r="M78" s="205"/>
    </row>
    <row r="79" spans="1:16" ht="45" x14ac:dyDescent="0.2">
      <c r="A79" s="194"/>
      <c r="B79" s="176"/>
      <c r="C79" s="224"/>
      <c r="D79" s="125" t="s">
        <v>1</v>
      </c>
      <c r="E79" s="7">
        <v>0</v>
      </c>
      <c r="F79" s="78">
        <f t="shared" si="25"/>
        <v>0</v>
      </c>
      <c r="G79" s="79">
        <v>0</v>
      </c>
      <c r="H79" s="6">
        <v>0</v>
      </c>
      <c r="I79" s="6">
        <v>0</v>
      </c>
      <c r="J79" s="6">
        <v>0</v>
      </c>
      <c r="K79" s="6">
        <v>0</v>
      </c>
      <c r="L79" s="213"/>
      <c r="M79" s="206"/>
    </row>
    <row r="80" spans="1:16" ht="45" x14ac:dyDescent="0.2">
      <c r="A80" s="194"/>
      <c r="B80" s="176"/>
      <c r="C80" s="224"/>
      <c r="D80" s="125" t="s">
        <v>7</v>
      </c>
      <c r="E80" s="7">
        <v>0</v>
      </c>
      <c r="F80" s="78">
        <f t="shared" si="25"/>
        <v>0</v>
      </c>
      <c r="G80" s="79">
        <v>0</v>
      </c>
      <c r="H80" s="6">
        <v>0</v>
      </c>
      <c r="I80" s="6">
        <v>0</v>
      </c>
      <c r="J80" s="6">
        <v>0</v>
      </c>
      <c r="K80" s="6">
        <v>0</v>
      </c>
      <c r="L80" s="214"/>
      <c r="M80" s="207"/>
    </row>
    <row r="81" spans="1:16" ht="45" x14ac:dyDescent="0.2">
      <c r="A81" s="194"/>
      <c r="B81" s="176"/>
      <c r="C81" s="224"/>
      <c r="D81" s="125" t="s">
        <v>16</v>
      </c>
      <c r="E81" s="7">
        <v>0</v>
      </c>
      <c r="F81" s="78">
        <f t="shared" si="25"/>
        <v>0</v>
      </c>
      <c r="G81" s="79">
        <v>0</v>
      </c>
      <c r="H81" s="6">
        <v>0</v>
      </c>
      <c r="I81" s="6">
        <v>0</v>
      </c>
      <c r="J81" s="6">
        <v>0</v>
      </c>
      <c r="K81" s="6">
        <v>0</v>
      </c>
      <c r="L81" s="208"/>
      <c r="M81" s="204"/>
      <c r="P81" s="85"/>
    </row>
    <row r="82" spans="1:16" ht="30" x14ac:dyDescent="0.2">
      <c r="A82" s="195"/>
      <c r="B82" s="177"/>
      <c r="C82" s="224"/>
      <c r="D82" s="125" t="s">
        <v>26</v>
      </c>
      <c r="E82" s="7">
        <v>0</v>
      </c>
      <c r="F82" s="78">
        <f t="shared" si="25"/>
        <v>0</v>
      </c>
      <c r="G82" s="79">
        <v>0</v>
      </c>
      <c r="H82" s="6">
        <v>0</v>
      </c>
      <c r="I82" s="6">
        <v>0</v>
      </c>
      <c r="J82" s="6">
        <v>0</v>
      </c>
      <c r="K82" s="6">
        <v>0</v>
      </c>
      <c r="L82" s="208"/>
      <c r="M82" s="204"/>
    </row>
    <row r="83" spans="1:16" ht="15" customHeight="1" x14ac:dyDescent="0.2">
      <c r="A83" s="193" t="s">
        <v>231</v>
      </c>
      <c r="B83" s="175" t="s">
        <v>267</v>
      </c>
      <c r="C83" s="224" t="s">
        <v>126</v>
      </c>
      <c r="D83" s="125" t="s">
        <v>2</v>
      </c>
      <c r="E83" s="7">
        <f>SUM(E84:E87)</f>
        <v>0</v>
      </c>
      <c r="F83" s="78">
        <f t="shared" ref="F83:F107" si="27">SUM(G83:K83)</f>
        <v>3091.19</v>
      </c>
      <c r="G83" s="78">
        <f t="shared" ref="G83:K83" si="28">SUM(G84:G87)</f>
        <v>0</v>
      </c>
      <c r="H83" s="7">
        <f t="shared" si="28"/>
        <v>3091.19</v>
      </c>
      <c r="I83" s="7">
        <f t="shared" si="28"/>
        <v>0</v>
      </c>
      <c r="J83" s="7">
        <f t="shared" si="28"/>
        <v>0</v>
      </c>
      <c r="K83" s="7">
        <f t="shared" si="28"/>
        <v>0</v>
      </c>
      <c r="L83" s="212"/>
      <c r="M83" s="205"/>
    </row>
    <row r="84" spans="1:16" ht="45" x14ac:dyDescent="0.2">
      <c r="A84" s="194"/>
      <c r="B84" s="176"/>
      <c r="C84" s="224"/>
      <c r="D84" s="125" t="s">
        <v>1</v>
      </c>
      <c r="E84" s="7">
        <v>0</v>
      </c>
      <c r="F84" s="78">
        <f t="shared" si="27"/>
        <v>0</v>
      </c>
      <c r="G84" s="79">
        <v>0</v>
      </c>
      <c r="H84" s="6">
        <v>0</v>
      </c>
      <c r="I84" s="6">
        <v>0</v>
      </c>
      <c r="J84" s="6">
        <v>0</v>
      </c>
      <c r="K84" s="6">
        <v>0</v>
      </c>
      <c r="L84" s="213"/>
      <c r="M84" s="206"/>
    </row>
    <row r="85" spans="1:16" ht="45" x14ac:dyDescent="0.2">
      <c r="A85" s="194"/>
      <c r="B85" s="176"/>
      <c r="C85" s="224"/>
      <c r="D85" s="125" t="s">
        <v>7</v>
      </c>
      <c r="E85" s="7">
        <v>0</v>
      </c>
      <c r="F85" s="78">
        <f t="shared" si="27"/>
        <v>1999.99</v>
      </c>
      <c r="G85" s="79">
        <v>0</v>
      </c>
      <c r="H85" s="6">
        <v>1999.99</v>
      </c>
      <c r="I85" s="6">
        <v>0</v>
      </c>
      <c r="J85" s="6">
        <v>0</v>
      </c>
      <c r="K85" s="6">
        <v>0</v>
      </c>
      <c r="L85" s="214"/>
      <c r="M85" s="207"/>
    </row>
    <row r="86" spans="1:16" ht="45" x14ac:dyDescent="0.2">
      <c r="A86" s="194"/>
      <c r="B86" s="176"/>
      <c r="C86" s="224"/>
      <c r="D86" s="125" t="s">
        <v>16</v>
      </c>
      <c r="E86" s="7">
        <v>0</v>
      </c>
      <c r="F86" s="78">
        <f t="shared" si="27"/>
        <v>1091.2</v>
      </c>
      <c r="G86" s="79">
        <v>0</v>
      </c>
      <c r="H86" s="6">
        <v>1091.2</v>
      </c>
      <c r="I86" s="6">
        <v>0</v>
      </c>
      <c r="J86" s="6">
        <v>0</v>
      </c>
      <c r="K86" s="6">
        <v>0</v>
      </c>
      <c r="L86" s="208"/>
      <c r="M86" s="204"/>
      <c r="P86" s="85"/>
    </row>
    <row r="87" spans="1:16" ht="30" x14ac:dyDescent="0.2">
      <c r="A87" s="195"/>
      <c r="B87" s="177"/>
      <c r="C87" s="224"/>
      <c r="D87" s="125" t="s">
        <v>26</v>
      </c>
      <c r="E87" s="7">
        <v>0</v>
      </c>
      <c r="F87" s="78">
        <f t="shared" si="27"/>
        <v>0</v>
      </c>
      <c r="G87" s="79">
        <v>0</v>
      </c>
      <c r="H87" s="6">
        <v>0</v>
      </c>
      <c r="I87" s="6">
        <v>0</v>
      </c>
      <c r="J87" s="6">
        <v>0</v>
      </c>
      <c r="K87" s="6">
        <v>0</v>
      </c>
      <c r="L87" s="208"/>
      <c r="M87" s="204"/>
    </row>
    <row r="88" spans="1:16" ht="15" customHeight="1" x14ac:dyDescent="0.2">
      <c r="A88" s="193" t="s">
        <v>232</v>
      </c>
      <c r="B88" s="175" t="s">
        <v>332</v>
      </c>
      <c r="C88" s="224" t="s">
        <v>126</v>
      </c>
      <c r="D88" s="125" t="s">
        <v>2</v>
      </c>
      <c r="E88" s="7">
        <f>SUM(E89:E92)</f>
        <v>0</v>
      </c>
      <c r="F88" s="78">
        <f t="shared" ref="F88:F92" si="29">SUM(G88:K88)</f>
        <v>9492.43</v>
      </c>
      <c r="G88" s="78">
        <f t="shared" ref="G88:K88" si="30">SUM(G89:G92)</f>
        <v>0</v>
      </c>
      <c r="H88" s="7">
        <f t="shared" si="30"/>
        <v>9492.43</v>
      </c>
      <c r="I88" s="7">
        <f t="shared" si="30"/>
        <v>0</v>
      </c>
      <c r="J88" s="7">
        <f t="shared" si="30"/>
        <v>0</v>
      </c>
      <c r="K88" s="7">
        <f t="shared" si="30"/>
        <v>0</v>
      </c>
      <c r="L88" s="212"/>
      <c r="M88" s="205"/>
    </row>
    <row r="89" spans="1:16" ht="45" x14ac:dyDescent="0.2">
      <c r="A89" s="194"/>
      <c r="B89" s="176"/>
      <c r="C89" s="224"/>
      <c r="D89" s="125" t="s">
        <v>1</v>
      </c>
      <c r="E89" s="7">
        <v>0</v>
      </c>
      <c r="F89" s="78">
        <f t="shared" si="29"/>
        <v>0</v>
      </c>
      <c r="G89" s="79">
        <v>0</v>
      </c>
      <c r="H89" s="6">
        <v>0</v>
      </c>
      <c r="I89" s="6">
        <v>0</v>
      </c>
      <c r="J89" s="6">
        <v>0</v>
      </c>
      <c r="K89" s="6">
        <v>0</v>
      </c>
      <c r="L89" s="213"/>
      <c r="M89" s="206"/>
    </row>
    <row r="90" spans="1:16" ht="45" x14ac:dyDescent="0.2">
      <c r="A90" s="194"/>
      <c r="B90" s="176"/>
      <c r="C90" s="224"/>
      <c r="D90" s="125" t="s">
        <v>7</v>
      </c>
      <c r="E90" s="7">
        <v>0</v>
      </c>
      <c r="F90" s="78">
        <f t="shared" si="29"/>
        <v>6141.6</v>
      </c>
      <c r="G90" s="79">
        <v>0</v>
      </c>
      <c r="H90" s="6">
        <v>6141.6</v>
      </c>
      <c r="I90" s="6">
        <v>0</v>
      </c>
      <c r="J90" s="6">
        <v>0</v>
      </c>
      <c r="K90" s="6">
        <v>0</v>
      </c>
      <c r="L90" s="214"/>
      <c r="M90" s="207"/>
      <c r="P90" s="112"/>
    </row>
    <row r="91" spans="1:16" ht="45" x14ac:dyDescent="0.2">
      <c r="A91" s="194"/>
      <c r="B91" s="176"/>
      <c r="C91" s="224"/>
      <c r="D91" s="125" t="s">
        <v>16</v>
      </c>
      <c r="E91" s="7">
        <v>0</v>
      </c>
      <c r="F91" s="78">
        <f t="shared" si="29"/>
        <v>3350.83</v>
      </c>
      <c r="G91" s="79">
        <v>0</v>
      </c>
      <c r="H91" s="6">
        <v>3350.83</v>
      </c>
      <c r="I91" s="6">
        <v>0</v>
      </c>
      <c r="J91" s="6">
        <v>0</v>
      </c>
      <c r="K91" s="6">
        <v>0</v>
      </c>
      <c r="L91" s="208"/>
      <c r="M91" s="204"/>
      <c r="P91" s="85"/>
    </row>
    <row r="92" spans="1:16" ht="30" x14ac:dyDescent="0.2">
      <c r="A92" s="195"/>
      <c r="B92" s="177"/>
      <c r="C92" s="224"/>
      <c r="D92" s="125" t="s">
        <v>26</v>
      </c>
      <c r="E92" s="7">
        <v>0</v>
      </c>
      <c r="F92" s="78">
        <f t="shared" si="29"/>
        <v>0</v>
      </c>
      <c r="G92" s="79">
        <v>0</v>
      </c>
      <c r="H92" s="6">
        <v>0</v>
      </c>
      <c r="I92" s="6">
        <v>0</v>
      </c>
      <c r="J92" s="6">
        <v>0</v>
      </c>
      <c r="K92" s="6">
        <v>0</v>
      </c>
      <c r="L92" s="208"/>
      <c r="M92" s="204"/>
    </row>
    <row r="93" spans="1:16" ht="15" customHeight="1" x14ac:dyDescent="0.2">
      <c r="A93" s="256" t="s">
        <v>286</v>
      </c>
      <c r="B93" s="181" t="s">
        <v>413</v>
      </c>
      <c r="C93" s="267" t="s">
        <v>126</v>
      </c>
      <c r="D93" s="140" t="s">
        <v>2</v>
      </c>
      <c r="E93" s="137">
        <f>SUM(E94:E97)</f>
        <v>0</v>
      </c>
      <c r="F93" s="141">
        <f t="shared" ref="F93:F97" si="31">SUM(G93:K93)</f>
        <v>2400</v>
      </c>
      <c r="G93" s="141">
        <f t="shared" ref="G93:K93" si="32">SUM(G94:G97)</f>
        <v>0</v>
      </c>
      <c r="H93" s="137">
        <f t="shared" si="32"/>
        <v>2400</v>
      </c>
      <c r="I93" s="137">
        <f t="shared" si="32"/>
        <v>0</v>
      </c>
      <c r="J93" s="137">
        <f t="shared" si="32"/>
        <v>0</v>
      </c>
      <c r="K93" s="137">
        <f t="shared" si="32"/>
        <v>0</v>
      </c>
      <c r="L93" s="268"/>
      <c r="M93" s="271"/>
    </row>
    <row r="94" spans="1:16" ht="45" x14ac:dyDescent="0.2">
      <c r="A94" s="257"/>
      <c r="B94" s="182"/>
      <c r="C94" s="267"/>
      <c r="D94" s="140" t="s">
        <v>1</v>
      </c>
      <c r="E94" s="137">
        <v>0</v>
      </c>
      <c r="F94" s="141">
        <f t="shared" si="31"/>
        <v>0</v>
      </c>
      <c r="G94" s="142">
        <v>0</v>
      </c>
      <c r="H94" s="138">
        <v>0</v>
      </c>
      <c r="I94" s="138">
        <v>0</v>
      </c>
      <c r="J94" s="138">
        <v>0</v>
      </c>
      <c r="K94" s="138">
        <v>0</v>
      </c>
      <c r="L94" s="269"/>
      <c r="M94" s="272"/>
    </row>
    <row r="95" spans="1:16" ht="45" x14ac:dyDescent="0.2">
      <c r="A95" s="257"/>
      <c r="B95" s="182"/>
      <c r="C95" s="267"/>
      <c r="D95" s="140" t="s">
        <v>7</v>
      </c>
      <c r="E95" s="137">
        <v>0</v>
      </c>
      <c r="F95" s="141">
        <f t="shared" si="31"/>
        <v>0</v>
      </c>
      <c r="G95" s="142">
        <v>0</v>
      </c>
      <c r="H95" s="138">
        <v>0</v>
      </c>
      <c r="I95" s="138">
        <v>0</v>
      </c>
      <c r="J95" s="138">
        <v>0</v>
      </c>
      <c r="K95" s="138">
        <v>0</v>
      </c>
      <c r="L95" s="270"/>
      <c r="M95" s="273"/>
      <c r="P95" s="112"/>
    </row>
    <row r="96" spans="1:16" ht="45" x14ac:dyDescent="0.2">
      <c r="A96" s="257"/>
      <c r="B96" s="182"/>
      <c r="C96" s="267"/>
      <c r="D96" s="140" t="s">
        <v>16</v>
      </c>
      <c r="E96" s="137">
        <v>0</v>
      </c>
      <c r="F96" s="141">
        <f t="shared" si="31"/>
        <v>2400</v>
      </c>
      <c r="G96" s="142">
        <v>0</v>
      </c>
      <c r="H96" s="138">
        <v>2400</v>
      </c>
      <c r="I96" s="138">
        <v>0</v>
      </c>
      <c r="J96" s="138">
        <v>0</v>
      </c>
      <c r="K96" s="138">
        <v>0</v>
      </c>
      <c r="L96" s="274"/>
      <c r="M96" s="203"/>
      <c r="P96" s="85"/>
    </row>
    <row r="97" spans="1:16" ht="30" x14ac:dyDescent="0.2">
      <c r="A97" s="258"/>
      <c r="B97" s="183"/>
      <c r="C97" s="267"/>
      <c r="D97" s="140" t="s">
        <v>26</v>
      </c>
      <c r="E97" s="137">
        <v>0</v>
      </c>
      <c r="F97" s="141">
        <f t="shared" si="31"/>
        <v>0</v>
      </c>
      <c r="G97" s="142">
        <v>0</v>
      </c>
      <c r="H97" s="138">
        <v>0</v>
      </c>
      <c r="I97" s="138">
        <v>0</v>
      </c>
      <c r="J97" s="138">
        <v>0</v>
      </c>
      <c r="K97" s="138">
        <v>0</v>
      </c>
      <c r="L97" s="274"/>
      <c r="M97" s="203"/>
    </row>
    <row r="98" spans="1:16" ht="15" customHeight="1" x14ac:dyDescent="0.2">
      <c r="A98" s="256" t="s">
        <v>294</v>
      </c>
      <c r="B98" s="181" t="s">
        <v>418</v>
      </c>
      <c r="C98" s="267" t="s">
        <v>126</v>
      </c>
      <c r="D98" s="140" t="s">
        <v>2</v>
      </c>
      <c r="E98" s="137">
        <f>SUM(E99:E102)</f>
        <v>0</v>
      </c>
      <c r="F98" s="141">
        <f t="shared" ref="F98:F102" si="33">SUM(G98:K98)</f>
        <v>60000</v>
      </c>
      <c r="G98" s="141">
        <f t="shared" ref="G98:K98" si="34">SUM(G99:G102)</f>
        <v>0</v>
      </c>
      <c r="H98" s="137">
        <f t="shared" si="34"/>
        <v>60000</v>
      </c>
      <c r="I98" s="137">
        <f t="shared" si="34"/>
        <v>0</v>
      </c>
      <c r="J98" s="137">
        <f t="shared" si="34"/>
        <v>0</v>
      </c>
      <c r="K98" s="137">
        <f t="shared" si="34"/>
        <v>0</v>
      </c>
      <c r="L98" s="268"/>
      <c r="M98" s="271"/>
    </row>
    <row r="99" spans="1:16" ht="45" x14ac:dyDescent="0.2">
      <c r="A99" s="257"/>
      <c r="B99" s="182"/>
      <c r="C99" s="267"/>
      <c r="D99" s="140" t="s">
        <v>1</v>
      </c>
      <c r="E99" s="137">
        <v>0</v>
      </c>
      <c r="F99" s="141">
        <f t="shared" si="33"/>
        <v>0</v>
      </c>
      <c r="G99" s="142">
        <v>0</v>
      </c>
      <c r="H99" s="138">
        <v>0</v>
      </c>
      <c r="I99" s="138">
        <v>0</v>
      </c>
      <c r="J99" s="138">
        <v>0</v>
      </c>
      <c r="K99" s="138">
        <v>0</v>
      </c>
      <c r="L99" s="269"/>
      <c r="M99" s="272"/>
    </row>
    <row r="100" spans="1:16" ht="45" x14ac:dyDescent="0.2">
      <c r="A100" s="257"/>
      <c r="B100" s="182"/>
      <c r="C100" s="267"/>
      <c r="D100" s="140" t="s">
        <v>7</v>
      </c>
      <c r="E100" s="137">
        <v>0</v>
      </c>
      <c r="F100" s="141">
        <f t="shared" si="33"/>
        <v>0</v>
      </c>
      <c r="G100" s="142">
        <v>0</v>
      </c>
      <c r="H100" s="138">
        <v>0</v>
      </c>
      <c r="I100" s="138">
        <v>0</v>
      </c>
      <c r="J100" s="138">
        <v>0</v>
      </c>
      <c r="K100" s="138">
        <v>0</v>
      </c>
      <c r="L100" s="270"/>
      <c r="M100" s="273"/>
      <c r="P100" s="112"/>
    </row>
    <row r="101" spans="1:16" ht="45" x14ac:dyDescent="0.2">
      <c r="A101" s="257"/>
      <c r="B101" s="182"/>
      <c r="C101" s="267"/>
      <c r="D101" s="140" t="s">
        <v>16</v>
      </c>
      <c r="E101" s="137">
        <v>0</v>
      </c>
      <c r="F101" s="141">
        <f t="shared" si="33"/>
        <v>60000</v>
      </c>
      <c r="G101" s="142">
        <v>0</v>
      </c>
      <c r="H101" s="138">
        <v>60000</v>
      </c>
      <c r="I101" s="138">
        <v>0</v>
      </c>
      <c r="J101" s="138">
        <v>0</v>
      </c>
      <c r="K101" s="138">
        <v>0</v>
      </c>
      <c r="L101" s="274"/>
      <c r="M101" s="203"/>
      <c r="P101" s="85"/>
    </row>
    <row r="102" spans="1:16" ht="30" x14ac:dyDescent="0.2">
      <c r="A102" s="258"/>
      <c r="B102" s="183"/>
      <c r="C102" s="267"/>
      <c r="D102" s="140" t="s">
        <v>26</v>
      </c>
      <c r="E102" s="137">
        <v>0</v>
      </c>
      <c r="F102" s="141">
        <f t="shared" si="33"/>
        <v>0</v>
      </c>
      <c r="G102" s="142">
        <v>0</v>
      </c>
      <c r="H102" s="138">
        <v>0</v>
      </c>
      <c r="I102" s="138">
        <v>0</v>
      </c>
      <c r="J102" s="138">
        <v>0</v>
      </c>
      <c r="K102" s="138">
        <v>0</v>
      </c>
      <c r="L102" s="274"/>
      <c r="M102" s="203"/>
    </row>
    <row r="103" spans="1:16" ht="15" customHeight="1" x14ac:dyDescent="0.2">
      <c r="A103" s="193" t="s">
        <v>414</v>
      </c>
      <c r="B103" s="175" t="s">
        <v>275</v>
      </c>
      <c r="C103" s="224" t="s">
        <v>126</v>
      </c>
      <c r="D103" s="125" t="s">
        <v>2</v>
      </c>
      <c r="E103" s="7">
        <f>SUM(E104:E107)</f>
        <v>0</v>
      </c>
      <c r="F103" s="78">
        <f t="shared" si="27"/>
        <v>0</v>
      </c>
      <c r="G103" s="78">
        <f t="shared" ref="G103:K103" si="35">SUM(G104:G107)</f>
        <v>0</v>
      </c>
      <c r="H103" s="7">
        <f t="shared" si="35"/>
        <v>0</v>
      </c>
      <c r="I103" s="7">
        <f t="shared" si="35"/>
        <v>0</v>
      </c>
      <c r="J103" s="7">
        <f t="shared" si="35"/>
        <v>0</v>
      </c>
      <c r="K103" s="7">
        <f t="shared" si="35"/>
        <v>0</v>
      </c>
      <c r="L103" s="212"/>
      <c r="M103" s="205"/>
    </row>
    <row r="104" spans="1:16" ht="45" x14ac:dyDescent="0.2">
      <c r="A104" s="194"/>
      <c r="B104" s="176"/>
      <c r="C104" s="224"/>
      <c r="D104" s="125" t="s">
        <v>1</v>
      </c>
      <c r="E104" s="7">
        <v>0</v>
      </c>
      <c r="F104" s="78">
        <f t="shared" si="27"/>
        <v>0</v>
      </c>
      <c r="G104" s="79">
        <v>0</v>
      </c>
      <c r="H104" s="6">
        <v>0</v>
      </c>
      <c r="I104" s="6">
        <v>0</v>
      </c>
      <c r="J104" s="6">
        <v>0</v>
      </c>
      <c r="K104" s="6">
        <v>0</v>
      </c>
      <c r="L104" s="213"/>
      <c r="M104" s="206"/>
    </row>
    <row r="105" spans="1:16" ht="45" x14ac:dyDescent="0.2">
      <c r="A105" s="194"/>
      <c r="B105" s="176"/>
      <c r="C105" s="224"/>
      <c r="D105" s="125" t="s">
        <v>7</v>
      </c>
      <c r="E105" s="7">
        <v>0</v>
      </c>
      <c r="F105" s="78">
        <f t="shared" si="27"/>
        <v>0</v>
      </c>
      <c r="G105" s="79">
        <v>0</v>
      </c>
      <c r="H105" s="6">
        <v>0</v>
      </c>
      <c r="I105" s="6">
        <v>0</v>
      </c>
      <c r="J105" s="6">
        <v>0</v>
      </c>
      <c r="K105" s="6">
        <v>0</v>
      </c>
      <c r="L105" s="214"/>
      <c r="M105" s="207"/>
    </row>
    <row r="106" spans="1:16" ht="45" x14ac:dyDescent="0.2">
      <c r="A106" s="194"/>
      <c r="B106" s="176"/>
      <c r="C106" s="224"/>
      <c r="D106" s="125" t="s">
        <v>16</v>
      </c>
      <c r="E106" s="7">
        <v>0</v>
      </c>
      <c r="F106" s="78">
        <f t="shared" si="27"/>
        <v>0</v>
      </c>
      <c r="G106" s="79">
        <v>0</v>
      </c>
      <c r="H106" s="6">
        <v>0</v>
      </c>
      <c r="I106" s="6">
        <v>0</v>
      </c>
      <c r="J106" s="6">
        <v>0</v>
      </c>
      <c r="K106" s="6">
        <v>0</v>
      </c>
      <c r="L106" s="208"/>
      <c r="M106" s="204"/>
      <c r="P106" s="85"/>
    </row>
    <row r="107" spans="1:16" ht="30" x14ac:dyDescent="0.2">
      <c r="A107" s="195"/>
      <c r="B107" s="177"/>
      <c r="C107" s="224"/>
      <c r="D107" s="125" t="s">
        <v>26</v>
      </c>
      <c r="E107" s="7">
        <v>0</v>
      </c>
      <c r="F107" s="78">
        <f t="shared" si="27"/>
        <v>0</v>
      </c>
      <c r="G107" s="79">
        <v>0</v>
      </c>
      <c r="H107" s="6">
        <v>0</v>
      </c>
      <c r="I107" s="6">
        <v>0</v>
      </c>
      <c r="J107" s="6">
        <v>0</v>
      </c>
      <c r="K107" s="6">
        <v>0</v>
      </c>
      <c r="L107" s="208"/>
      <c r="M107" s="204"/>
    </row>
    <row r="108" spans="1:16" ht="15" customHeight="1" x14ac:dyDescent="0.2">
      <c r="A108" s="193" t="s">
        <v>415</v>
      </c>
      <c r="B108" s="175" t="s">
        <v>276</v>
      </c>
      <c r="C108" s="224" t="s">
        <v>126</v>
      </c>
      <c r="D108" s="125" t="s">
        <v>2</v>
      </c>
      <c r="E108" s="7">
        <f>SUM(E109:E112)</f>
        <v>0</v>
      </c>
      <c r="F108" s="78">
        <f t="shared" ref="F108:F112" si="36">SUM(G108:K108)</f>
        <v>30380</v>
      </c>
      <c r="G108" s="78">
        <f t="shared" ref="G108:K108" si="37">SUM(G109:G112)</f>
        <v>30380</v>
      </c>
      <c r="H108" s="7">
        <f t="shared" si="37"/>
        <v>0</v>
      </c>
      <c r="I108" s="7">
        <f t="shared" si="37"/>
        <v>0</v>
      </c>
      <c r="J108" s="7">
        <f t="shared" si="37"/>
        <v>0</v>
      </c>
      <c r="K108" s="7">
        <f t="shared" si="37"/>
        <v>0</v>
      </c>
      <c r="L108" s="212"/>
      <c r="M108" s="205"/>
    </row>
    <row r="109" spans="1:16" ht="45" x14ac:dyDescent="0.2">
      <c r="A109" s="194"/>
      <c r="B109" s="176"/>
      <c r="C109" s="224"/>
      <c r="D109" s="125" t="s">
        <v>1</v>
      </c>
      <c r="E109" s="7">
        <v>0</v>
      </c>
      <c r="F109" s="78">
        <f t="shared" si="36"/>
        <v>0</v>
      </c>
      <c r="G109" s="79">
        <v>0</v>
      </c>
      <c r="H109" s="6">
        <v>0</v>
      </c>
      <c r="I109" s="6">
        <v>0</v>
      </c>
      <c r="J109" s="6">
        <v>0</v>
      </c>
      <c r="K109" s="6">
        <v>0</v>
      </c>
      <c r="L109" s="213"/>
      <c r="M109" s="206"/>
    </row>
    <row r="110" spans="1:16" ht="45" x14ac:dyDescent="0.2">
      <c r="A110" s="194"/>
      <c r="B110" s="176"/>
      <c r="C110" s="224"/>
      <c r="D110" s="125" t="s">
        <v>7</v>
      </c>
      <c r="E110" s="7">
        <v>0</v>
      </c>
      <c r="F110" s="78">
        <f t="shared" si="36"/>
        <v>30380</v>
      </c>
      <c r="G110" s="79">
        <v>30380</v>
      </c>
      <c r="H110" s="6">
        <v>0</v>
      </c>
      <c r="I110" s="6">
        <v>0</v>
      </c>
      <c r="J110" s="6">
        <v>0</v>
      </c>
      <c r="K110" s="6">
        <v>0</v>
      </c>
      <c r="L110" s="214"/>
      <c r="M110" s="207"/>
    </row>
    <row r="111" spans="1:16" ht="45" x14ac:dyDescent="0.2">
      <c r="A111" s="194"/>
      <c r="B111" s="176"/>
      <c r="C111" s="224"/>
      <c r="D111" s="125" t="s">
        <v>16</v>
      </c>
      <c r="E111" s="7">
        <v>0</v>
      </c>
      <c r="F111" s="78">
        <f t="shared" si="36"/>
        <v>0</v>
      </c>
      <c r="G111" s="79">
        <v>0</v>
      </c>
      <c r="H111" s="6">
        <v>0</v>
      </c>
      <c r="I111" s="6">
        <v>0</v>
      </c>
      <c r="J111" s="6">
        <v>0</v>
      </c>
      <c r="K111" s="6">
        <v>0</v>
      </c>
      <c r="L111" s="208"/>
      <c r="M111" s="204"/>
      <c r="P111" s="85"/>
    </row>
    <row r="112" spans="1:16" ht="30" x14ac:dyDescent="0.2">
      <c r="A112" s="195"/>
      <c r="B112" s="177"/>
      <c r="C112" s="224"/>
      <c r="D112" s="125" t="s">
        <v>26</v>
      </c>
      <c r="E112" s="7">
        <v>0</v>
      </c>
      <c r="F112" s="78">
        <f t="shared" si="36"/>
        <v>0</v>
      </c>
      <c r="G112" s="79">
        <v>0</v>
      </c>
      <c r="H112" s="6">
        <v>0</v>
      </c>
      <c r="I112" s="6">
        <v>0</v>
      </c>
      <c r="J112" s="6">
        <v>0</v>
      </c>
      <c r="K112" s="6">
        <v>0</v>
      </c>
      <c r="L112" s="208"/>
      <c r="M112" s="204"/>
    </row>
    <row r="113" spans="1:15" ht="30" customHeight="1" x14ac:dyDescent="0.2">
      <c r="A113" s="209" t="s">
        <v>10</v>
      </c>
      <c r="B113" s="259" t="s">
        <v>156</v>
      </c>
      <c r="C113" s="224" t="s">
        <v>126</v>
      </c>
      <c r="D113" s="128" t="s">
        <v>2</v>
      </c>
      <c r="E113" s="127">
        <f>SUM(E114:E117)</f>
        <v>146883</v>
      </c>
      <c r="F113" s="127">
        <f t="shared" ref="F113:H113" si="38">SUM(F114:F117)</f>
        <v>931358.29</v>
      </c>
      <c r="G113" s="127">
        <f t="shared" si="38"/>
        <v>180935.26</v>
      </c>
      <c r="H113" s="130">
        <f t="shared" si="38"/>
        <v>92675.34</v>
      </c>
      <c r="I113" s="127">
        <f t="shared" ref="I113:K113" si="39">SUM(I114:I117)</f>
        <v>547131.06999999995</v>
      </c>
      <c r="J113" s="127">
        <f t="shared" si="39"/>
        <v>110616.62</v>
      </c>
      <c r="K113" s="127">
        <f t="shared" si="39"/>
        <v>0</v>
      </c>
      <c r="L113" s="208" t="s">
        <v>33</v>
      </c>
      <c r="M113" s="275" t="s">
        <v>349</v>
      </c>
    </row>
    <row r="114" spans="1:15" ht="74.25" customHeight="1" x14ac:dyDescent="0.2">
      <c r="A114" s="210"/>
      <c r="B114" s="260"/>
      <c r="C114" s="224"/>
      <c r="D114" s="128" t="s">
        <v>1</v>
      </c>
      <c r="E114" s="127">
        <f>E124</f>
        <v>0</v>
      </c>
      <c r="F114" s="127">
        <f>SUM(G114:K114)</f>
        <v>227249.13</v>
      </c>
      <c r="G114" s="127">
        <f>G124+G129+G134+G139+G144+G149+G154+G159+G164+G169+G174+G179</f>
        <v>60558.01</v>
      </c>
      <c r="H114" s="130">
        <f>H124+H129+H134+H139+H144+H149+H154+H159+H164+H169+H174+H179</f>
        <v>0</v>
      </c>
      <c r="I114" s="127">
        <f>I124+I129+I134+I139+I144+I149+I154+I159+I164+I169+I174+I179</f>
        <v>120187.5</v>
      </c>
      <c r="J114" s="127">
        <f>J124+J129+J134+J139+J144+J149+J154+J159+J164+J169+J174+J179</f>
        <v>46503.62</v>
      </c>
      <c r="K114" s="127">
        <f>K124+K129+K134+K139+K144+K149+K154+K159+K164+K169+K174+K179</f>
        <v>0</v>
      </c>
      <c r="L114" s="208"/>
      <c r="M114" s="276"/>
    </row>
    <row r="115" spans="1:15" ht="63.75" customHeight="1" x14ac:dyDescent="0.2">
      <c r="A115" s="210"/>
      <c r="B115" s="260"/>
      <c r="C115" s="224"/>
      <c r="D115" s="128" t="s">
        <v>7</v>
      </c>
      <c r="E115" s="127">
        <f t="shared" ref="E115" si="40">E125</f>
        <v>103497</v>
      </c>
      <c r="F115" s="127">
        <f t="shared" ref="F115:F117" si="41">SUM(G115:K115)</f>
        <v>368742.51</v>
      </c>
      <c r="G115" s="127">
        <f t="shared" ref="G115:K117" si="42">G125+G130+G135+G140+G145+G150+G155+G160+G165+G170+G175+G180</f>
        <v>54321.66</v>
      </c>
      <c r="H115" s="130">
        <f t="shared" si="42"/>
        <v>62548.72</v>
      </c>
      <c r="I115" s="127">
        <f t="shared" si="42"/>
        <v>230041.8</v>
      </c>
      <c r="J115" s="127">
        <f t="shared" si="42"/>
        <v>21830.329999999998</v>
      </c>
      <c r="K115" s="127">
        <f t="shared" si="42"/>
        <v>0</v>
      </c>
      <c r="L115" s="208"/>
      <c r="M115" s="276"/>
    </row>
    <row r="116" spans="1:15" ht="73.5" customHeight="1" x14ac:dyDescent="0.2">
      <c r="A116" s="210"/>
      <c r="B116" s="260"/>
      <c r="C116" s="224"/>
      <c r="D116" s="128" t="s">
        <v>16</v>
      </c>
      <c r="E116" s="127">
        <f t="shared" ref="E116" si="43">E126</f>
        <v>43386</v>
      </c>
      <c r="F116" s="127">
        <f t="shared" si="41"/>
        <v>335366.64999999997</v>
      </c>
      <c r="G116" s="127">
        <f t="shared" si="42"/>
        <v>66055.59</v>
      </c>
      <c r="H116" s="130">
        <f t="shared" si="42"/>
        <v>30126.620000000003</v>
      </c>
      <c r="I116" s="127">
        <f t="shared" si="42"/>
        <v>196901.77</v>
      </c>
      <c r="J116" s="127">
        <f t="shared" si="42"/>
        <v>42282.67</v>
      </c>
      <c r="K116" s="127">
        <f t="shared" si="42"/>
        <v>0</v>
      </c>
      <c r="L116" s="208"/>
      <c r="M116" s="276"/>
    </row>
    <row r="117" spans="1:15" ht="70.5" customHeight="1" x14ac:dyDescent="0.2">
      <c r="A117" s="211"/>
      <c r="B117" s="261"/>
      <c r="C117" s="224"/>
      <c r="D117" s="128" t="s">
        <v>26</v>
      </c>
      <c r="E117" s="127">
        <f t="shared" ref="E117" si="44">E127</f>
        <v>0</v>
      </c>
      <c r="F117" s="127">
        <f t="shared" si="41"/>
        <v>0</v>
      </c>
      <c r="G117" s="127">
        <f t="shared" si="42"/>
        <v>0</v>
      </c>
      <c r="H117" s="130">
        <f t="shared" si="42"/>
        <v>0</v>
      </c>
      <c r="I117" s="127">
        <f t="shared" si="42"/>
        <v>0</v>
      </c>
      <c r="J117" s="127">
        <f t="shared" si="42"/>
        <v>0</v>
      </c>
      <c r="K117" s="127">
        <f t="shared" si="42"/>
        <v>0</v>
      </c>
      <c r="L117" s="208"/>
      <c r="M117" s="277"/>
    </row>
    <row r="118" spans="1:15" ht="15" customHeight="1" x14ac:dyDescent="0.2">
      <c r="A118" s="209" t="s">
        <v>13</v>
      </c>
      <c r="B118" s="179" t="s">
        <v>287</v>
      </c>
      <c r="C118" s="205" t="s">
        <v>126</v>
      </c>
      <c r="D118" s="125" t="s">
        <v>2</v>
      </c>
      <c r="E118" s="7">
        <v>0</v>
      </c>
      <c r="F118" s="78">
        <f t="shared" ref="F118:K118" si="45">SUM(F119:F122)</f>
        <v>0</v>
      </c>
      <c r="G118" s="78">
        <f t="shared" si="45"/>
        <v>0</v>
      </c>
      <c r="H118" s="7">
        <f t="shared" si="45"/>
        <v>0</v>
      </c>
      <c r="I118" s="7">
        <f t="shared" si="45"/>
        <v>0</v>
      </c>
      <c r="J118" s="7">
        <f t="shared" si="45"/>
        <v>0</v>
      </c>
      <c r="K118" s="7">
        <f t="shared" si="45"/>
        <v>0</v>
      </c>
      <c r="L118" s="208"/>
      <c r="M118" s="205"/>
    </row>
    <row r="119" spans="1:15" ht="45" x14ac:dyDescent="0.2">
      <c r="A119" s="210"/>
      <c r="B119" s="179"/>
      <c r="C119" s="206"/>
      <c r="D119" s="125" t="s">
        <v>1</v>
      </c>
      <c r="E119" s="7">
        <v>0</v>
      </c>
      <c r="F119" s="78">
        <v>0</v>
      </c>
      <c r="G119" s="78">
        <v>0</v>
      </c>
      <c r="H119" s="7">
        <v>0</v>
      </c>
      <c r="I119" s="7">
        <v>0</v>
      </c>
      <c r="J119" s="7">
        <v>0</v>
      </c>
      <c r="K119" s="7">
        <v>0</v>
      </c>
      <c r="L119" s="208"/>
      <c r="M119" s="206"/>
    </row>
    <row r="120" spans="1:15" ht="45" x14ac:dyDescent="0.2">
      <c r="A120" s="210"/>
      <c r="B120" s="179"/>
      <c r="C120" s="206"/>
      <c r="D120" s="125" t="s">
        <v>7</v>
      </c>
      <c r="E120" s="7">
        <v>0</v>
      </c>
      <c r="F120" s="78">
        <v>0</v>
      </c>
      <c r="G120" s="78">
        <v>0</v>
      </c>
      <c r="H120" s="7">
        <v>0</v>
      </c>
      <c r="I120" s="7">
        <v>0</v>
      </c>
      <c r="J120" s="7">
        <v>0</v>
      </c>
      <c r="K120" s="7">
        <v>0</v>
      </c>
      <c r="L120" s="208"/>
      <c r="M120" s="206"/>
    </row>
    <row r="121" spans="1:15" ht="45" x14ac:dyDescent="0.2">
      <c r="A121" s="210"/>
      <c r="B121" s="179"/>
      <c r="C121" s="206"/>
      <c r="D121" s="125" t="s">
        <v>16</v>
      </c>
      <c r="E121" s="7">
        <v>0</v>
      </c>
      <c r="F121" s="78">
        <v>0</v>
      </c>
      <c r="G121" s="78">
        <v>0</v>
      </c>
      <c r="H121" s="7">
        <v>0</v>
      </c>
      <c r="I121" s="7">
        <v>0</v>
      </c>
      <c r="J121" s="7">
        <v>0</v>
      </c>
      <c r="K121" s="7">
        <v>0</v>
      </c>
      <c r="L121" s="208"/>
      <c r="M121" s="206"/>
    </row>
    <row r="122" spans="1:15" ht="33" customHeight="1" x14ac:dyDescent="0.2">
      <c r="A122" s="211"/>
      <c r="B122" s="179"/>
      <c r="C122" s="207"/>
      <c r="D122" s="125" t="s">
        <v>26</v>
      </c>
      <c r="E122" s="7">
        <v>0</v>
      </c>
      <c r="F122" s="78">
        <f t="shared" ref="F122" si="46">SUM(G122:K122)</f>
        <v>0</v>
      </c>
      <c r="G122" s="78">
        <v>0</v>
      </c>
      <c r="H122" s="7">
        <v>0</v>
      </c>
      <c r="I122" s="7">
        <v>0</v>
      </c>
      <c r="J122" s="7">
        <v>0</v>
      </c>
      <c r="K122" s="7">
        <v>0</v>
      </c>
      <c r="L122" s="208"/>
      <c r="M122" s="207"/>
    </row>
    <row r="123" spans="1:15" ht="15" customHeight="1" x14ac:dyDescent="0.2">
      <c r="A123" s="209" t="s">
        <v>13</v>
      </c>
      <c r="B123" s="179" t="s">
        <v>224</v>
      </c>
      <c r="C123" s="205" t="s">
        <v>126</v>
      </c>
      <c r="D123" s="125" t="s">
        <v>2</v>
      </c>
      <c r="E123" s="7">
        <v>146883</v>
      </c>
      <c r="F123" s="78">
        <f t="shared" ref="F123:K123" si="47">SUM(F124:F127)</f>
        <v>741290.38</v>
      </c>
      <c r="G123" s="78">
        <f t="shared" si="47"/>
        <v>126956.02</v>
      </c>
      <c r="H123" s="7">
        <f t="shared" si="47"/>
        <v>20000</v>
      </c>
      <c r="I123" s="7">
        <f t="shared" si="47"/>
        <v>498500</v>
      </c>
      <c r="J123" s="7">
        <f t="shared" si="47"/>
        <v>95834.36</v>
      </c>
      <c r="K123" s="7">
        <f t="shared" si="47"/>
        <v>0</v>
      </c>
      <c r="L123" s="208"/>
      <c r="M123" s="205"/>
    </row>
    <row r="124" spans="1:15" ht="45" x14ac:dyDescent="0.2">
      <c r="A124" s="210"/>
      <c r="B124" s="179"/>
      <c r="C124" s="206"/>
      <c r="D124" s="125" t="s">
        <v>1</v>
      </c>
      <c r="E124" s="7">
        <v>0</v>
      </c>
      <c r="F124" s="78">
        <f>SUM(G124:K124)</f>
        <v>227249.13</v>
      </c>
      <c r="G124" s="78">
        <v>60558.01</v>
      </c>
      <c r="H124" s="7">
        <v>0</v>
      </c>
      <c r="I124" s="137">
        <v>120187.5</v>
      </c>
      <c r="J124" s="7">
        <v>46503.62</v>
      </c>
      <c r="K124" s="7">
        <v>0</v>
      </c>
      <c r="L124" s="208"/>
      <c r="M124" s="206"/>
    </row>
    <row r="125" spans="1:15" ht="45" x14ac:dyDescent="0.2">
      <c r="A125" s="210"/>
      <c r="B125" s="179"/>
      <c r="C125" s="206"/>
      <c r="D125" s="125" t="s">
        <v>7</v>
      </c>
      <c r="E125" s="7">
        <v>103497</v>
      </c>
      <c r="F125" s="78">
        <f t="shared" ref="F125:F127" si="48">SUM(G125:K125)</f>
        <v>250439.72</v>
      </c>
      <c r="G125" s="78">
        <v>20186.009999999998</v>
      </c>
      <c r="H125" s="7">
        <v>12940</v>
      </c>
      <c r="I125" s="137">
        <v>201812.5</v>
      </c>
      <c r="J125" s="137">
        <v>15501.21</v>
      </c>
      <c r="K125" s="7">
        <v>0</v>
      </c>
      <c r="L125" s="208"/>
      <c r="M125" s="206"/>
      <c r="O125" s="84"/>
    </row>
    <row r="126" spans="1:15" ht="45" x14ac:dyDescent="0.2">
      <c r="A126" s="210"/>
      <c r="B126" s="179"/>
      <c r="C126" s="206"/>
      <c r="D126" s="125" t="s">
        <v>16</v>
      </c>
      <c r="E126" s="7">
        <v>43386</v>
      </c>
      <c r="F126" s="78">
        <f t="shared" si="48"/>
        <v>263601.53000000003</v>
      </c>
      <c r="G126" s="78">
        <v>46212</v>
      </c>
      <c r="H126" s="7">
        <v>7060</v>
      </c>
      <c r="I126" s="137">
        <v>176500</v>
      </c>
      <c r="J126" s="137">
        <v>33829.53</v>
      </c>
      <c r="K126" s="7">
        <v>0</v>
      </c>
      <c r="L126" s="208"/>
      <c r="M126" s="206"/>
      <c r="O126" s="85"/>
    </row>
    <row r="127" spans="1:15" ht="33" customHeight="1" x14ac:dyDescent="0.2">
      <c r="A127" s="211"/>
      <c r="B127" s="179"/>
      <c r="C127" s="207"/>
      <c r="D127" s="125" t="s">
        <v>26</v>
      </c>
      <c r="E127" s="7">
        <v>0</v>
      </c>
      <c r="F127" s="78">
        <f t="shared" si="48"/>
        <v>0</v>
      </c>
      <c r="G127" s="78">
        <v>0</v>
      </c>
      <c r="H127" s="7">
        <v>0</v>
      </c>
      <c r="I127" s="7">
        <v>0</v>
      </c>
      <c r="J127" s="7">
        <v>0</v>
      </c>
      <c r="K127" s="7">
        <v>0</v>
      </c>
      <c r="L127" s="208"/>
      <c r="M127" s="207"/>
    </row>
    <row r="128" spans="1:15" ht="15" customHeight="1" x14ac:dyDescent="0.2">
      <c r="A128" s="209" t="s">
        <v>25</v>
      </c>
      <c r="B128" s="179" t="s">
        <v>277</v>
      </c>
      <c r="C128" s="205" t="s">
        <v>126</v>
      </c>
      <c r="D128" s="125" t="s">
        <v>2</v>
      </c>
      <c r="E128" s="7">
        <v>0</v>
      </c>
      <c r="F128" s="78">
        <f t="shared" ref="F128:K128" si="49">SUM(F129:F132)</f>
        <v>0</v>
      </c>
      <c r="G128" s="78">
        <f t="shared" si="49"/>
        <v>0</v>
      </c>
      <c r="H128" s="7">
        <f t="shared" si="49"/>
        <v>0</v>
      </c>
      <c r="I128" s="7">
        <f t="shared" si="49"/>
        <v>0</v>
      </c>
      <c r="J128" s="7">
        <f t="shared" si="49"/>
        <v>0</v>
      </c>
      <c r="K128" s="7">
        <f t="shared" si="49"/>
        <v>0</v>
      </c>
      <c r="L128" s="208"/>
      <c r="M128" s="205"/>
    </row>
    <row r="129" spans="1:15" ht="45" x14ac:dyDescent="0.2">
      <c r="A129" s="210"/>
      <c r="B129" s="179"/>
      <c r="C129" s="206"/>
      <c r="D129" s="125" t="s">
        <v>1</v>
      </c>
      <c r="E129" s="7">
        <v>0</v>
      </c>
      <c r="F129" s="78">
        <f>SUM(G129:K129)</f>
        <v>0</v>
      </c>
      <c r="G129" s="78">
        <v>0</v>
      </c>
      <c r="H129" s="7">
        <v>0</v>
      </c>
      <c r="I129" s="7">
        <v>0</v>
      </c>
      <c r="J129" s="7">
        <v>0</v>
      </c>
      <c r="K129" s="7">
        <v>0</v>
      </c>
      <c r="L129" s="208"/>
      <c r="M129" s="206"/>
    </row>
    <row r="130" spans="1:15" ht="45" x14ac:dyDescent="0.2">
      <c r="A130" s="210"/>
      <c r="B130" s="179"/>
      <c r="C130" s="206"/>
      <c r="D130" s="125" t="s">
        <v>7</v>
      </c>
      <c r="E130" s="7">
        <v>0</v>
      </c>
      <c r="F130" s="78">
        <v>0</v>
      </c>
      <c r="G130" s="78">
        <v>0</v>
      </c>
      <c r="H130" s="7">
        <v>0</v>
      </c>
      <c r="I130" s="7">
        <v>0</v>
      </c>
      <c r="J130" s="7">
        <v>0</v>
      </c>
      <c r="K130" s="7">
        <v>0</v>
      </c>
      <c r="L130" s="208"/>
      <c r="M130" s="206"/>
    </row>
    <row r="131" spans="1:15" ht="45" x14ac:dyDescent="0.2">
      <c r="A131" s="210"/>
      <c r="B131" s="179"/>
      <c r="C131" s="206"/>
      <c r="D131" s="125" t="s">
        <v>16</v>
      </c>
      <c r="E131" s="7">
        <v>0</v>
      </c>
      <c r="F131" s="78">
        <v>0</v>
      </c>
      <c r="G131" s="78">
        <v>0</v>
      </c>
      <c r="H131" s="7">
        <v>0</v>
      </c>
      <c r="I131" s="7">
        <v>0</v>
      </c>
      <c r="J131" s="7">
        <v>0</v>
      </c>
      <c r="K131" s="7">
        <v>0</v>
      </c>
      <c r="L131" s="208"/>
      <c r="M131" s="206"/>
    </row>
    <row r="132" spans="1:15" ht="33" customHeight="1" x14ac:dyDescent="0.2">
      <c r="A132" s="211"/>
      <c r="B132" s="179"/>
      <c r="C132" s="207"/>
      <c r="D132" s="125" t="s">
        <v>26</v>
      </c>
      <c r="E132" s="7">
        <v>0</v>
      </c>
      <c r="F132" s="78">
        <f t="shared" ref="F132" si="50">SUM(G132:K132)</f>
        <v>0</v>
      </c>
      <c r="G132" s="78">
        <v>0</v>
      </c>
      <c r="H132" s="7">
        <v>0</v>
      </c>
      <c r="I132" s="7">
        <v>0</v>
      </c>
      <c r="J132" s="7">
        <v>0</v>
      </c>
      <c r="K132" s="7">
        <v>0</v>
      </c>
      <c r="L132" s="208"/>
      <c r="M132" s="207"/>
    </row>
    <row r="133" spans="1:15" ht="15" customHeight="1" x14ac:dyDescent="0.2">
      <c r="A133" s="209" t="s">
        <v>28</v>
      </c>
      <c r="B133" s="175" t="s">
        <v>209</v>
      </c>
      <c r="C133" s="205" t="s">
        <v>126</v>
      </c>
      <c r="D133" s="125" t="s">
        <v>2</v>
      </c>
      <c r="E133" s="7">
        <f>SUM(E134:E137)</f>
        <v>13537.03</v>
      </c>
      <c r="F133" s="78">
        <f t="shared" ref="F133:F137" si="51">SUM(G133:K133)</f>
        <v>28035.01</v>
      </c>
      <c r="G133" s="78">
        <f t="shared" ref="G133:K133" si="52">SUM(G134:G137)</f>
        <v>13884.789999999999</v>
      </c>
      <c r="H133" s="137">
        <f t="shared" si="52"/>
        <v>4150.22</v>
      </c>
      <c r="I133" s="7">
        <f t="shared" si="52"/>
        <v>5000</v>
      </c>
      <c r="J133" s="7">
        <f t="shared" si="52"/>
        <v>5000</v>
      </c>
      <c r="K133" s="7">
        <f t="shared" si="52"/>
        <v>0</v>
      </c>
      <c r="L133" s="208"/>
      <c r="M133" s="204"/>
    </row>
    <row r="134" spans="1:15" ht="56.25" customHeight="1" x14ac:dyDescent="0.2">
      <c r="A134" s="210"/>
      <c r="B134" s="176"/>
      <c r="C134" s="206"/>
      <c r="D134" s="125" t="s">
        <v>1</v>
      </c>
      <c r="E134" s="7">
        <v>0</v>
      </c>
      <c r="F134" s="78">
        <f t="shared" si="51"/>
        <v>0</v>
      </c>
      <c r="G134" s="78">
        <v>0</v>
      </c>
      <c r="H134" s="7">
        <v>0</v>
      </c>
      <c r="I134" s="7">
        <v>0</v>
      </c>
      <c r="J134" s="7">
        <v>0</v>
      </c>
      <c r="K134" s="7">
        <v>0</v>
      </c>
      <c r="L134" s="208"/>
      <c r="M134" s="204"/>
    </row>
    <row r="135" spans="1:15" ht="51" customHeight="1" x14ac:dyDescent="0.2">
      <c r="A135" s="210"/>
      <c r="B135" s="176"/>
      <c r="C135" s="206"/>
      <c r="D135" s="125" t="s">
        <v>7</v>
      </c>
      <c r="E135" s="7">
        <v>8537.0300000000007</v>
      </c>
      <c r="F135" s="78">
        <f t="shared" si="51"/>
        <v>11515.9</v>
      </c>
      <c r="G135" s="78">
        <v>8830.7099999999991</v>
      </c>
      <c r="H135" s="137">
        <v>2685.19</v>
      </c>
      <c r="I135" s="7">
        <v>0</v>
      </c>
      <c r="J135" s="7">
        <v>0</v>
      </c>
      <c r="K135" s="7">
        <v>0</v>
      </c>
      <c r="L135" s="208"/>
      <c r="M135" s="204"/>
      <c r="N135" s="85"/>
    </row>
    <row r="136" spans="1:15" ht="52.5" customHeight="1" x14ac:dyDescent="0.2">
      <c r="A136" s="210"/>
      <c r="B136" s="176"/>
      <c r="C136" s="206"/>
      <c r="D136" s="125" t="s">
        <v>16</v>
      </c>
      <c r="E136" s="7">
        <v>5000</v>
      </c>
      <c r="F136" s="78">
        <f t="shared" si="51"/>
        <v>16519.11</v>
      </c>
      <c r="G136" s="78">
        <v>5054.08</v>
      </c>
      <c r="H136" s="137">
        <v>1465.03</v>
      </c>
      <c r="I136" s="7">
        <v>5000</v>
      </c>
      <c r="J136" s="7">
        <v>5000</v>
      </c>
      <c r="K136" s="7">
        <v>0</v>
      </c>
      <c r="L136" s="208"/>
      <c r="M136" s="204"/>
      <c r="N136" s="85"/>
      <c r="O136" s="84"/>
    </row>
    <row r="137" spans="1:15" ht="50.25" customHeight="1" x14ac:dyDescent="0.2">
      <c r="A137" s="211"/>
      <c r="B137" s="177"/>
      <c r="C137" s="207"/>
      <c r="D137" s="125" t="s">
        <v>26</v>
      </c>
      <c r="E137" s="7">
        <v>0</v>
      </c>
      <c r="F137" s="78">
        <f t="shared" si="51"/>
        <v>0</v>
      </c>
      <c r="G137" s="78">
        <v>0</v>
      </c>
      <c r="H137" s="7">
        <v>0</v>
      </c>
      <c r="I137" s="7">
        <v>0</v>
      </c>
      <c r="J137" s="7">
        <v>0</v>
      </c>
      <c r="K137" s="7">
        <v>0</v>
      </c>
      <c r="L137" s="208"/>
      <c r="M137" s="204"/>
    </row>
    <row r="138" spans="1:15" ht="15" customHeight="1" x14ac:dyDescent="0.2">
      <c r="A138" s="209" t="s">
        <v>157</v>
      </c>
      <c r="B138" s="175" t="s">
        <v>235</v>
      </c>
      <c r="C138" s="205" t="s">
        <v>126</v>
      </c>
      <c r="D138" s="125" t="s">
        <v>2</v>
      </c>
      <c r="E138" s="7">
        <f>SUM(E139:E142)</f>
        <v>0</v>
      </c>
      <c r="F138" s="78">
        <f t="shared" ref="F138:F142" si="53">SUM(G138:K138)</f>
        <v>74160.67</v>
      </c>
      <c r="G138" s="78">
        <f t="shared" ref="G138:K138" si="54">SUM(G139:G142)</f>
        <v>0</v>
      </c>
      <c r="H138" s="137">
        <f t="shared" si="54"/>
        <v>20747.34</v>
      </c>
      <c r="I138" s="7">
        <f t="shared" si="54"/>
        <v>43631.07</v>
      </c>
      <c r="J138" s="7">
        <f t="shared" si="54"/>
        <v>9782.26</v>
      </c>
      <c r="K138" s="7">
        <f t="shared" si="54"/>
        <v>0</v>
      </c>
      <c r="L138" s="208"/>
      <c r="M138" s="204"/>
    </row>
    <row r="139" spans="1:15" ht="45" x14ac:dyDescent="0.2">
      <c r="A139" s="210"/>
      <c r="B139" s="176"/>
      <c r="C139" s="206"/>
      <c r="D139" s="125" t="s">
        <v>1</v>
      </c>
      <c r="E139" s="7">
        <v>0</v>
      </c>
      <c r="F139" s="78">
        <f t="shared" si="53"/>
        <v>0</v>
      </c>
      <c r="G139" s="78">
        <v>0</v>
      </c>
      <c r="H139" s="7">
        <v>0</v>
      </c>
      <c r="I139" s="7">
        <v>0</v>
      </c>
      <c r="J139" s="7">
        <v>0</v>
      </c>
      <c r="K139" s="7">
        <v>0</v>
      </c>
      <c r="L139" s="208"/>
      <c r="M139" s="204"/>
    </row>
    <row r="140" spans="1:15" ht="45" x14ac:dyDescent="0.2">
      <c r="A140" s="210"/>
      <c r="B140" s="176"/>
      <c r="C140" s="206"/>
      <c r="D140" s="125" t="s">
        <v>7</v>
      </c>
      <c r="E140" s="7">
        <v>0</v>
      </c>
      <c r="F140" s="78">
        <f t="shared" si="53"/>
        <v>47981.950000000004</v>
      </c>
      <c r="G140" s="78">
        <v>0</v>
      </c>
      <c r="H140" s="137">
        <v>13423.53</v>
      </c>
      <c r="I140" s="7">
        <v>28229.3</v>
      </c>
      <c r="J140" s="7">
        <v>6329.12</v>
      </c>
      <c r="K140" s="7">
        <v>0</v>
      </c>
      <c r="L140" s="208"/>
      <c r="M140" s="204"/>
    </row>
    <row r="141" spans="1:15" ht="45" x14ac:dyDescent="0.2">
      <c r="A141" s="210"/>
      <c r="B141" s="176"/>
      <c r="C141" s="206"/>
      <c r="D141" s="125" t="s">
        <v>16</v>
      </c>
      <c r="E141" s="7">
        <v>0</v>
      </c>
      <c r="F141" s="78">
        <f t="shared" si="53"/>
        <v>26178.720000000001</v>
      </c>
      <c r="G141" s="78">
        <v>0</v>
      </c>
      <c r="H141" s="137">
        <v>7323.81</v>
      </c>
      <c r="I141" s="7">
        <v>15401.77</v>
      </c>
      <c r="J141" s="7">
        <v>3453.14</v>
      </c>
      <c r="K141" s="7">
        <v>0</v>
      </c>
      <c r="L141" s="208"/>
      <c r="M141" s="204"/>
    </row>
    <row r="142" spans="1:15" ht="30" x14ac:dyDescent="0.2">
      <c r="A142" s="211"/>
      <c r="B142" s="177"/>
      <c r="C142" s="207"/>
      <c r="D142" s="125" t="s">
        <v>26</v>
      </c>
      <c r="E142" s="7">
        <v>0</v>
      </c>
      <c r="F142" s="78">
        <f t="shared" si="53"/>
        <v>0</v>
      </c>
      <c r="G142" s="78">
        <v>0</v>
      </c>
      <c r="H142" s="7">
        <v>0</v>
      </c>
      <c r="I142" s="7">
        <v>0</v>
      </c>
      <c r="J142" s="7">
        <v>0</v>
      </c>
      <c r="K142" s="7">
        <v>0</v>
      </c>
      <c r="L142" s="208"/>
      <c r="M142" s="204"/>
    </row>
    <row r="143" spans="1:15" ht="15" customHeight="1" x14ac:dyDescent="0.2">
      <c r="A143" s="209" t="s">
        <v>157</v>
      </c>
      <c r="B143" s="175" t="s">
        <v>278</v>
      </c>
      <c r="C143" s="205" t="s">
        <v>126</v>
      </c>
      <c r="D143" s="125" t="s">
        <v>2</v>
      </c>
      <c r="E143" s="7">
        <f>SUM(E144:E147)</f>
        <v>0</v>
      </c>
      <c r="F143" s="78">
        <f t="shared" ref="F143:F147" si="55">SUM(G143:K143)</f>
        <v>0</v>
      </c>
      <c r="G143" s="78">
        <f t="shared" ref="G143:K143" si="56">SUM(G144:G147)</f>
        <v>0</v>
      </c>
      <c r="H143" s="7">
        <f t="shared" si="56"/>
        <v>0</v>
      </c>
      <c r="I143" s="7">
        <f t="shared" si="56"/>
        <v>0</v>
      </c>
      <c r="J143" s="7">
        <f t="shared" si="56"/>
        <v>0</v>
      </c>
      <c r="K143" s="7">
        <f t="shared" si="56"/>
        <v>0</v>
      </c>
      <c r="L143" s="208"/>
      <c r="M143" s="204"/>
    </row>
    <row r="144" spans="1:15" ht="45" x14ac:dyDescent="0.2">
      <c r="A144" s="210"/>
      <c r="B144" s="176"/>
      <c r="C144" s="206"/>
      <c r="D144" s="125" t="s">
        <v>1</v>
      </c>
      <c r="E144" s="7">
        <v>0</v>
      </c>
      <c r="F144" s="78">
        <f t="shared" si="55"/>
        <v>0</v>
      </c>
      <c r="G144" s="78">
        <v>0</v>
      </c>
      <c r="H144" s="7">
        <v>0</v>
      </c>
      <c r="I144" s="7">
        <v>0</v>
      </c>
      <c r="J144" s="7">
        <v>0</v>
      </c>
      <c r="K144" s="7">
        <v>0</v>
      </c>
      <c r="L144" s="208"/>
      <c r="M144" s="204"/>
    </row>
    <row r="145" spans="1:13" ht="45" x14ac:dyDescent="0.2">
      <c r="A145" s="210"/>
      <c r="B145" s="176"/>
      <c r="C145" s="206"/>
      <c r="D145" s="125" t="s">
        <v>7</v>
      </c>
      <c r="E145" s="7">
        <v>0</v>
      </c>
      <c r="F145" s="78">
        <f t="shared" si="55"/>
        <v>0</v>
      </c>
      <c r="G145" s="78">
        <v>0</v>
      </c>
      <c r="H145" s="7">
        <v>0</v>
      </c>
      <c r="I145" s="7">
        <v>0</v>
      </c>
      <c r="J145" s="7">
        <v>0</v>
      </c>
      <c r="K145" s="7">
        <v>0</v>
      </c>
      <c r="L145" s="208"/>
      <c r="M145" s="204"/>
    </row>
    <row r="146" spans="1:13" ht="45" x14ac:dyDescent="0.2">
      <c r="A146" s="210"/>
      <c r="B146" s="176"/>
      <c r="C146" s="206"/>
      <c r="D146" s="125" t="s">
        <v>16</v>
      </c>
      <c r="E146" s="7">
        <v>0</v>
      </c>
      <c r="F146" s="78">
        <f t="shared" si="55"/>
        <v>0</v>
      </c>
      <c r="G146" s="78">
        <v>0</v>
      </c>
      <c r="H146" s="7">
        <v>0</v>
      </c>
      <c r="I146" s="7">
        <v>0</v>
      </c>
      <c r="J146" s="7">
        <v>0</v>
      </c>
      <c r="K146" s="7">
        <v>0</v>
      </c>
      <c r="L146" s="208"/>
      <c r="M146" s="204"/>
    </row>
    <row r="147" spans="1:13" ht="30" x14ac:dyDescent="0.2">
      <c r="A147" s="211"/>
      <c r="B147" s="177"/>
      <c r="C147" s="207"/>
      <c r="D147" s="125" t="s">
        <v>26</v>
      </c>
      <c r="E147" s="7">
        <v>0</v>
      </c>
      <c r="F147" s="78">
        <f t="shared" si="55"/>
        <v>0</v>
      </c>
      <c r="G147" s="78">
        <v>0</v>
      </c>
      <c r="H147" s="7">
        <v>0</v>
      </c>
      <c r="I147" s="7">
        <v>0</v>
      </c>
      <c r="J147" s="7">
        <v>0</v>
      </c>
      <c r="K147" s="7">
        <v>0</v>
      </c>
      <c r="L147" s="208"/>
      <c r="M147" s="204"/>
    </row>
    <row r="148" spans="1:13" ht="15" customHeight="1" x14ac:dyDescent="0.2">
      <c r="A148" s="209" t="s">
        <v>158</v>
      </c>
      <c r="B148" s="175" t="s">
        <v>236</v>
      </c>
      <c r="C148" s="205" t="s">
        <v>126</v>
      </c>
      <c r="D148" s="125" t="s">
        <v>2</v>
      </c>
      <c r="E148" s="7">
        <f>SUM(E149:E152)</f>
        <v>0</v>
      </c>
      <c r="F148" s="78">
        <f t="shared" ref="F148:F152" si="57">SUM(G148:K148)</f>
        <v>17866.669999999998</v>
      </c>
      <c r="G148" s="78">
        <f t="shared" ref="G148:K148" si="58">SUM(G149:G152)</f>
        <v>17866.669999999998</v>
      </c>
      <c r="H148" s="7">
        <f t="shared" si="58"/>
        <v>0</v>
      </c>
      <c r="I148" s="7">
        <f t="shared" si="58"/>
        <v>0</v>
      </c>
      <c r="J148" s="7">
        <f t="shared" si="58"/>
        <v>0</v>
      </c>
      <c r="K148" s="7">
        <f t="shared" si="58"/>
        <v>0</v>
      </c>
      <c r="L148" s="208"/>
      <c r="M148" s="204"/>
    </row>
    <row r="149" spans="1:13" ht="54" customHeight="1" x14ac:dyDescent="0.2">
      <c r="A149" s="210"/>
      <c r="B149" s="176"/>
      <c r="C149" s="206"/>
      <c r="D149" s="125" t="s">
        <v>1</v>
      </c>
      <c r="E149" s="7">
        <v>0</v>
      </c>
      <c r="F149" s="78">
        <f t="shared" si="57"/>
        <v>0</v>
      </c>
      <c r="G149" s="78">
        <v>0</v>
      </c>
      <c r="H149" s="7">
        <v>0</v>
      </c>
      <c r="I149" s="7">
        <v>0</v>
      </c>
      <c r="J149" s="7">
        <v>0</v>
      </c>
      <c r="K149" s="7">
        <v>0</v>
      </c>
      <c r="L149" s="208"/>
      <c r="M149" s="204"/>
    </row>
    <row r="150" spans="1:13" ht="45.75" customHeight="1" x14ac:dyDescent="0.2">
      <c r="A150" s="210"/>
      <c r="B150" s="176"/>
      <c r="C150" s="206"/>
      <c r="D150" s="125" t="s">
        <v>7</v>
      </c>
      <c r="E150" s="7">
        <v>0</v>
      </c>
      <c r="F150" s="78">
        <f t="shared" si="57"/>
        <v>5360</v>
      </c>
      <c r="G150" s="79">
        <v>5360</v>
      </c>
      <c r="H150" s="7">
        <v>0</v>
      </c>
      <c r="I150" s="7">
        <v>0</v>
      </c>
      <c r="J150" s="7">
        <v>0</v>
      </c>
      <c r="K150" s="7">
        <v>0</v>
      </c>
      <c r="L150" s="208"/>
      <c r="M150" s="204"/>
    </row>
    <row r="151" spans="1:13" ht="51.75" customHeight="1" x14ac:dyDescent="0.2">
      <c r="A151" s="210"/>
      <c r="B151" s="176"/>
      <c r="C151" s="206"/>
      <c r="D151" s="125" t="s">
        <v>16</v>
      </c>
      <c r="E151" s="7">
        <v>0</v>
      </c>
      <c r="F151" s="78">
        <f t="shared" si="57"/>
        <v>12506.67</v>
      </c>
      <c r="G151" s="79">
        <v>12506.67</v>
      </c>
      <c r="H151" s="7">
        <v>0</v>
      </c>
      <c r="I151" s="7">
        <v>0</v>
      </c>
      <c r="J151" s="7">
        <v>0</v>
      </c>
      <c r="K151" s="7">
        <v>0</v>
      </c>
      <c r="L151" s="208"/>
      <c r="M151" s="204"/>
    </row>
    <row r="152" spans="1:13" ht="36.75" customHeight="1" x14ac:dyDescent="0.2">
      <c r="A152" s="211"/>
      <c r="B152" s="177"/>
      <c r="C152" s="207"/>
      <c r="D152" s="125" t="s">
        <v>26</v>
      </c>
      <c r="E152" s="7">
        <v>0</v>
      </c>
      <c r="F152" s="78">
        <f t="shared" si="57"/>
        <v>0</v>
      </c>
      <c r="G152" s="78">
        <v>0</v>
      </c>
      <c r="H152" s="7">
        <v>0</v>
      </c>
      <c r="I152" s="7">
        <v>0</v>
      </c>
      <c r="J152" s="7">
        <v>0</v>
      </c>
      <c r="K152" s="7">
        <v>0</v>
      </c>
      <c r="L152" s="208"/>
      <c r="M152" s="204"/>
    </row>
    <row r="153" spans="1:13" ht="15" customHeight="1" x14ac:dyDescent="0.2">
      <c r="A153" s="209" t="s">
        <v>159</v>
      </c>
      <c r="B153" s="175" t="s">
        <v>237</v>
      </c>
      <c r="C153" s="205" t="s">
        <v>126</v>
      </c>
      <c r="D153" s="125" t="s">
        <v>2</v>
      </c>
      <c r="E153" s="7">
        <f>SUM(E154:E157)</f>
        <v>0</v>
      </c>
      <c r="F153" s="78">
        <f>SUM(F154:F157)</f>
        <v>0</v>
      </c>
      <c r="G153" s="78">
        <f t="shared" ref="G153:K153" si="59">SUM(G154:G157)</f>
        <v>0</v>
      </c>
      <c r="H153" s="7">
        <f t="shared" si="59"/>
        <v>0</v>
      </c>
      <c r="I153" s="7">
        <f t="shared" si="59"/>
        <v>0</v>
      </c>
      <c r="J153" s="7">
        <f t="shared" si="59"/>
        <v>0</v>
      </c>
      <c r="K153" s="7">
        <f t="shared" si="59"/>
        <v>0</v>
      </c>
      <c r="L153" s="208"/>
      <c r="M153" s="204"/>
    </row>
    <row r="154" spans="1:13" ht="54" customHeight="1" x14ac:dyDescent="0.2">
      <c r="A154" s="210"/>
      <c r="B154" s="176"/>
      <c r="C154" s="206"/>
      <c r="D154" s="125" t="s">
        <v>1</v>
      </c>
      <c r="E154" s="7">
        <v>0</v>
      </c>
      <c r="F154" s="78">
        <f t="shared" ref="F154:F157" si="60">SUM(G154:K154)</f>
        <v>0</v>
      </c>
      <c r="G154" s="78">
        <v>0</v>
      </c>
      <c r="H154" s="7">
        <v>0</v>
      </c>
      <c r="I154" s="7">
        <v>0</v>
      </c>
      <c r="J154" s="7">
        <v>0</v>
      </c>
      <c r="K154" s="7">
        <v>0</v>
      </c>
      <c r="L154" s="208"/>
      <c r="M154" s="204"/>
    </row>
    <row r="155" spans="1:13" ht="34.5" customHeight="1" x14ac:dyDescent="0.2">
      <c r="A155" s="210"/>
      <c r="B155" s="176"/>
      <c r="C155" s="206"/>
      <c r="D155" s="125" t="s">
        <v>7</v>
      </c>
      <c r="E155" s="7">
        <v>0</v>
      </c>
      <c r="F155" s="78">
        <v>0</v>
      </c>
      <c r="G155" s="78">
        <v>0</v>
      </c>
      <c r="H155" s="7">
        <v>0</v>
      </c>
      <c r="I155" s="7">
        <v>0</v>
      </c>
      <c r="J155" s="7">
        <v>0</v>
      </c>
      <c r="K155" s="7">
        <v>0</v>
      </c>
      <c r="L155" s="208"/>
      <c r="M155" s="204"/>
    </row>
    <row r="156" spans="1:13" ht="51.75" customHeight="1" x14ac:dyDescent="0.2">
      <c r="A156" s="210"/>
      <c r="B156" s="176"/>
      <c r="C156" s="206"/>
      <c r="D156" s="125" t="s">
        <v>16</v>
      </c>
      <c r="E156" s="7">
        <v>0</v>
      </c>
      <c r="F156" s="78">
        <v>0</v>
      </c>
      <c r="G156" s="78">
        <v>0</v>
      </c>
      <c r="H156" s="7">
        <v>0</v>
      </c>
      <c r="I156" s="7">
        <v>0</v>
      </c>
      <c r="J156" s="7">
        <v>0</v>
      </c>
      <c r="K156" s="7">
        <v>0</v>
      </c>
      <c r="L156" s="208"/>
      <c r="M156" s="204"/>
    </row>
    <row r="157" spans="1:13" ht="40.5" customHeight="1" x14ac:dyDescent="0.2">
      <c r="A157" s="211"/>
      <c r="B157" s="177"/>
      <c r="C157" s="207"/>
      <c r="D157" s="125" t="s">
        <v>26</v>
      </c>
      <c r="E157" s="7">
        <v>0</v>
      </c>
      <c r="F157" s="78">
        <f t="shared" si="60"/>
        <v>0</v>
      </c>
      <c r="G157" s="78">
        <v>0</v>
      </c>
      <c r="H157" s="7">
        <v>0</v>
      </c>
      <c r="I157" s="7">
        <v>0</v>
      </c>
      <c r="J157" s="7">
        <v>0</v>
      </c>
      <c r="K157" s="7">
        <v>0</v>
      </c>
      <c r="L157" s="208"/>
      <c r="M157" s="204"/>
    </row>
    <row r="158" spans="1:13" ht="15" customHeight="1" x14ac:dyDescent="0.2">
      <c r="A158" s="209" t="s">
        <v>168</v>
      </c>
      <c r="B158" s="175" t="s">
        <v>238</v>
      </c>
      <c r="C158" s="205" t="s">
        <v>126</v>
      </c>
      <c r="D158" s="125" t="s">
        <v>2</v>
      </c>
      <c r="E158" s="7">
        <f>SUM(E159:E162)</f>
        <v>0</v>
      </c>
      <c r="F158" s="78">
        <f t="shared" ref="F158" si="61">SUM(F159:F162)</f>
        <v>27777.78</v>
      </c>
      <c r="G158" s="78">
        <f t="shared" ref="G158:K158" si="62">SUM(G159:G162)</f>
        <v>0</v>
      </c>
      <c r="H158" s="7">
        <f t="shared" si="62"/>
        <v>27777.78</v>
      </c>
      <c r="I158" s="7">
        <f t="shared" si="62"/>
        <v>0</v>
      </c>
      <c r="J158" s="7">
        <f t="shared" si="62"/>
        <v>0</v>
      </c>
      <c r="K158" s="7">
        <f t="shared" si="62"/>
        <v>0</v>
      </c>
      <c r="L158" s="208"/>
      <c r="M158" s="204"/>
    </row>
    <row r="159" spans="1:13" ht="54" customHeight="1" x14ac:dyDescent="0.2">
      <c r="A159" s="210"/>
      <c r="B159" s="176"/>
      <c r="C159" s="206"/>
      <c r="D159" s="125" t="s">
        <v>1</v>
      </c>
      <c r="E159" s="7">
        <v>0</v>
      </c>
      <c r="F159" s="78">
        <f t="shared" ref="F159:F162" si="63">SUM(G159:K159)</f>
        <v>0</v>
      </c>
      <c r="G159" s="78">
        <v>0</v>
      </c>
      <c r="H159" s="7">
        <v>0</v>
      </c>
      <c r="I159" s="7">
        <v>0</v>
      </c>
      <c r="J159" s="7">
        <v>0</v>
      </c>
      <c r="K159" s="7">
        <v>0</v>
      </c>
      <c r="L159" s="208"/>
      <c r="M159" s="204"/>
    </row>
    <row r="160" spans="1:13" ht="34.5" customHeight="1" x14ac:dyDescent="0.2">
      <c r="A160" s="210"/>
      <c r="B160" s="176"/>
      <c r="C160" s="206"/>
      <c r="D160" s="125" t="s">
        <v>7</v>
      </c>
      <c r="E160" s="7">
        <v>0</v>
      </c>
      <c r="F160" s="78">
        <f t="shared" si="63"/>
        <v>27500</v>
      </c>
      <c r="G160" s="78">
        <v>0</v>
      </c>
      <c r="H160" s="7">
        <v>27500</v>
      </c>
      <c r="I160" s="7">
        <v>0</v>
      </c>
      <c r="J160" s="7">
        <v>0</v>
      </c>
      <c r="K160" s="7">
        <v>0</v>
      </c>
      <c r="L160" s="208"/>
      <c r="M160" s="204"/>
    </row>
    <row r="161" spans="1:13" ht="51.75" customHeight="1" x14ac:dyDescent="0.2">
      <c r="A161" s="210"/>
      <c r="B161" s="176"/>
      <c r="C161" s="206"/>
      <c r="D161" s="125" t="s">
        <v>16</v>
      </c>
      <c r="E161" s="7">
        <v>0</v>
      </c>
      <c r="F161" s="78">
        <f t="shared" si="63"/>
        <v>277.77999999999997</v>
      </c>
      <c r="G161" s="78">
        <v>0</v>
      </c>
      <c r="H161" s="7">
        <v>277.77999999999997</v>
      </c>
      <c r="I161" s="7">
        <v>0</v>
      </c>
      <c r="J161" s="7">
        <v>0</v>
      </c>
      <c r="K161" s="7">
        <v>0</v>
      </c>
      <c r="L161" s="208"/>
      <c r="M161" s="204"/>
    </row>
    <row r="162" spans="1:13" ht="40.5" customHeight="1" x14ac:dyDescent="0.2">
      <c r="A162" s="211"/>
      <c r="B162" s="177"/>
      <c r="C162" s="207"/>
      <c r="D162" s="125" t="s">
        <v>26</v>
      </c>
      <c r="E162" s="7">
        <v>0</v>
      </c>
      <c r="F162" s="78">
        <f t="shared" si="63"/>
        <v>0</v>
      </c>
      <c r="G162" s="78">
        <v>0</v>
      </c>
      <c r="H162" s="7">
        <v>0</v>
      </c>
      <c r="I162" s="7">
        <v>0</v>
      </c>
      <c r="J162" s="7">
        <v>0</v>
      </c>
      <c r="K162" s="7">
        <v>0</v>
      </c>
      <c r="L162" s="208"/>
      <c r="M162" s="204"/>
    </row>
    <row r="163" spans="1:13" ht="15" customHeight="1" x14ac:dyDescent="0.2">
      <c r="A163" s="209" t="s">
        <v>179</v>
      </c>
      <c r="B163" s="175" t="s">
        <v>239</v>
      </c>
      <c r="C163" s="205"/>
      <c r="D163" s="125" t="s">
        <v>2</v>
      </c>
      <c r="E163" s="7">
        <f>SUM(E164:E167)</f>
        <v>0</v>
      </c>
      <c r="F163" s="78">
        <f t="shared" ref="F163:F167" si="64">SUM(G163:K163)</f>
        <v>16407.02</v>
      </c>
      <c r="G163" s="78">
        <f t="shared" ref="G163:K163" si="65">SUM(G164:G167)</f>
        <v>16407.02</v>
      </c>
      <c r="H163" s="7">
        <f t="shared" si="65"/>
        <v>0</v>
      </c>
      <c r="I163" s="7">
        <f t="shared" si="65"/>
        <v>0</v>
      </c>
      <c r="J163" s="7">
        <f t="shared" si="65"/>
        <v>0</v>
      </c>
      <c r="K163" s="7">
        <f t="shared" si="65"/>
        <v>0</v>
      </c>
      <c r="L163" s="208"/>
      <c r="M163" s="204"/>
    </row>
    <row r="164" spans="1:13" ht="45" x14ac:dyDescent="0.2">
      <c r="A164" s="210"/>
      <c r="B164" s="176"/>
      <c r="C164" s="206"/>
      <c r="D164" s="125" t="s">
        <v>1</v>
      </c>
      <c r="E164" s="7">
        <v>0</v>
      </c>
      <c r="F164" s="78">
        <f t="shared" si="64"/>
        <v>0</v>
      </c>
      <c r="G164" s="79">
        <v>0</v>
      </c>
      <c r="H164" s="6">
        <v>0</v>
      </c>
      <c r="I164" s="6">
        <v>0</v>
      </c>
      <c r="J164" s="6">
        <v>0</v>
      </c>
      <c r="K164" s="6">
        <v>0</v>
      </c>
      <c r="L164" s="208"/>
      <c r="M164" s="204"/>
    </row>
    <row r="165" spans="1:13" ht="45" x14ac:dyDescent="0.2">
      <c r="A165" s="210"/>
      <c r="B165" s="176"/>
      <c r="C165" s="206"/>
      <c r="D165" s="125" t="s">
        <v>7</v>
      </c>
      <c r="E165" s="7">
        <v>0</v>
      </c>
      <c r="F165" s="78">
        <f t="shared" si="64"/>
        <v>16242.94</v>
      </c>
      <c r="G165" s="79">
        <v>16242.94</v>
      </c>
      <c r="H165" s="6">
        <v>0</v>
      </c>
      <c r="I165" s="6">
        <v>0</v>
      </c>
      <c r="J165" s="6">
        <v>0</v>
      </c>
      <c r="K165" s="6">
        <v>0</v>
      </c>
      <c r="L165" s="208"/>
      <c r="M165" s="204"/>
    </row>
    <row r="166" spans="1:13" ht="45" x14ac:dyDescent="0.2">
      <c r="A166" s="210"/>
      <c r="B166" s="176"/>
      <c r="C166" s="206"/>
      <c r="D166" s="125" t="s">
        <v>16</v>
      </c>
      <c r="E166" s="7">
        <v>0</v>
      </c>
      <c r="F166" s="78">
        <f t="shared" si="64"/>
        <v>164.08</v>
      </c>
      <c r="G166" s="79">
        <v>164.08</v>
      </c>
      <c r="H166" s="6">
        <v>0</v>
      </c>
      <c r="I166" s="6">
        <v>0</v>
      </c>
      <c r="J166" s="6">
        <v>0</v>
      </c>
      <c r="K166" s="6">
        <v>0</v>
      </c>
      <c r="L166" s="208"/>
      <c r="M166" s="204"/>
    </row>
    <row r="167" spans="1:13" ht="30" x14ac:dyDescent="0.2">
      <c r="A167" s="211"/>
      <c r="B167" s="177"/>
      <c r="C167" s="207"/>
      <c r="D167" s="125" t="s">
        <v>26</v>
      </c>
      <c r="E167" s="7">
        <v>0</v>
      </c>
      <c r="F167" s="78">
        <f t="shared" si="64"/>
        <v>0</v>
      </c>
      <c r="G167" s="79">
        <v>0</v>
      </c>
      <c r="H167" s="6">
        <v>0</v>
      </c>
      <c r="I167" s="6">
        <v>0</v>
      </c>
      <c r="J167" s="6">
        <v>0</v>
      </c>
      <c r="K167" s="6">
        <v>0</v>
      </c>
      <c r="L167" s="208"/>
      <c r="M167" s="204"/>
    </row>
    <row r="168" spans="1:13" ht="15" customHeight="1" x14ac:dyDescent="0.2">
      <c r="A168" s="209" t="s">
        <v>183</v>
      </c>
      <c r="B168" s="175" t="s">
        <v>240</v>
      </c>
      <c r="C168" s="205" t="s">
        <v>126</v>
      </c>
      <c r="D168" s="125" t="s">
        <v>2</v>
      </c>
      <c r="E168" s="7">
        <f>SUM(E169:E172)</f>
        <v>0</v>
      </c>
      <c r="F168" s="78">
        <f>SUM(F169:F172)</f>
        <v>0</v>
      </c>
      <c r="G168" s="78">
        <f t="shared" ref="G168:K168" si="66">SUM(G169:G172)</f>
        <v>0</v>
      </c>
      <c r="H168" s="7">
        <f t="shared" si="66"/>
        <v>0</v>
      </c>
      <c r="I168" s="7">
        <f t="shared" si="66"/>
        <v>0</v>
      </c>
      <c r="J168" s="7">
        <f t="shared" si="66"/>
        <v>0</v>
      </c>
      <c r="K168" s="7">
        <f t="shared" si="66"/>
        <v>0</v>
      </c>
      <c r="L168" s="208"/>
      <c r="M168" s="204"/>
    </row>
    <row r="169" spans="1:13" ht="54" customHeight="1" x14ac:dyDescent="0.2">
      <c r="A169" s="210"/>
      <c r="B169" s="176"/>
      <c r="C169" s="206"/>
      <c r="D169" s="125" t="s">
        <v>1</v>
      </c>
      <c r="E169" s="7">
        <v>0</v>
      </c>
      <c r="F169" s="78">
        <f t="shared" ref="F169" si="67">SUM(G169:K169)</f>
        <v>0</v>
      </c>
      <c r="G169" s="78">
        <v>0</v>
      </c>
      <c r="H169" s="7">
        <v>0</v>
      </c>
      <c r="I169" s="7">
        <v>0</v>
      </c>
      <c r="J169" s="7">
        <v>0</v>
      </c>
      <c r="K169" s="7">
        <v>0</v>
      </c>
      <c r="L169" s="208"/>
      <c r="M169" s="204"/>
    </row>
    <row r="170" spans="1:13" ht="45" customHeight="1" x14ac:dyDescent="0.2">
      <c r="A170" s="210"/>
      <c r="B170" s="176"/>
      <c r="C170" s="206"/>
      <c r="D170" s="125" t="s">
        <v>7</v>
      </c>
      <c r="E170" s="7">
        <v>0</v>
      </c>
      <c r="F170" s="78">
        <v>0</v>
      </c>
      <c r="G170" s="78">
        <v>0</v>
      </c>
      <c r="H170" s="7">
        <v>0</v>
      </c>
      <c r="I170" s="7">
        <v>0</v>
      </c>
      <c r="J170" s="7">
        <v>0</v>
      </c>
      <c r="K170" s="7">
        <v>0</v>
      </c>
      <c r="L170" s="208"/>
      <c r="M170" s="204"/>
    </row>
    <row r="171" spans="1:13" ht="54" customHeight="1" x14ac:dyDescent="0.2">
      <c r="A171" s="210"/>
      <c r="B171" s="176"/>
      <c r="C171" s="206"/>
      <c r="D171" s="125" t="s">
        <v>16</v>
      </c>
      <c r="E171" s="7">
        <v>0</v>
      </c>
      <c r="F171" s="78">
        <v>0</v>
      </c>
      <c r="G171" s="78">
        <v>0</v>
      </c>
      <c r="H171" s="7">
        <v>0</v>
      </c>
      <c r="I171" s="7">
        <v>0</v>
      </c>
      <c r="J171" s="7">
        <v>0</v>
      </c>
      <c r="K171" s="7">
        <v>0</v>
      </c>
      <c r="L171" s="208"/>
      <c r="M171" s="204"/>
    </row>
    <row r="172" spans="1:13" ht="34.5" customHeight="1" x14ac:dyDescent="0.2">
      <c r="A172" s="211"/>
      <c r="B172" s="177"/>
      <c r="C172" s="207"/>
      <c r="D172" s="125" t="s">
        <v>26</v>
      </c>
      <c r="E172" s="7">
        <v>0</v>
      </c>
      <c r="F172" s="78">
        <f t="shared" ref="F172" si="68">SUM(G172:K172)</f>
        <v>0</v>
      </c>
      <c r="G172" s="78">
        <v>0</v>
      </c>
      <c r="H172" s="7">
        <v>0</v>
      </c>
      <c r="I172" s="7">
        <v>0</v>
      </c>
      <c r="J172" s="7">
        <v>0</v>
      </c>
      <c r="K172" s="7">
        <v>0</v>
      </c>
      <c r="L172" s="208"/>
      <c r="M172" s="204"/>
    </row>
    <row r="173" spans="1:13" ht="15" customHeight="1" x14ac:dyDescent="0.2">
      <c r="A173" s="209" t="s">
        <v>229</v>
      </c>
      <c r="B173" s="175" t="s">
        <v>259</v>
      </c>
      <c r="C173" s="205" t="s">
        <v>126</v>
      </c>
      <c r="D173" s="125" t="s">
        <v>2</v>
      </c>
      <c r="E173" s="7">
        <f>SUM(E174:E177)</f>
        <v>0</v>
      </c>
      <c r="F173" s="78">
        <f>SUM(F174:F177)</f>
        <v>25820.760000000002</v>
      </c>
      <c r="G173" s="78">
        <f t="shared" ref="G173:K173" si="69">SUM(G174:G177)</f>
        <v>5820.76</v>
      </c>
      <c r="H173" s="7">
        <f t="shared" si="69"/>
        <v>20000</v>
      </c>
      <c r="I173" s="7">
        <f t="shared" si="69"/>
        <v>0</v>
      </c>
      <c r="J173" s="7">
        <f t="shared" si="69"/>
        <v>0</v>
      </c>
      <c r="K173" s="7">
        <f t="shared" si="69"/>
        <v>0</v>
      </c>
      <c r="L173" s="208"/>
      <c r="M173" s="204"/>
    </row>
    <row r="174" spans="1:13" ht="54" customHeight="1" x14ac:dyDescent="0.2">
      <c r="A174" s="210"/>
      <c r="B174" s="176"/>
      <c r="C174" s="206"/>
      <c r="D174" s="125" t="s">
        <v>1</v>
      </c>
      <c r="E174" s="7">
        <v>0</v>
      </c>
      <c r="F174" s="78">
        <f t="shared" ref="F174:F177" si="70">SUM(G174:K174)</f>
        <v>0</v>
      </c>
      <c r="G174" s="78">
        <v>0</v>
      </c>
      <c r="H174" s="7">
        <v>0</v>
      </c>
      <c r="I174" s="7">
        <v>0</v>
      </c>
      <c r="J174" s="7">
        <v>0</v>
      </c>
      <c r="K174" s="7">
        <v>0</v>
      </c>
      <c r="L174" s="208"/>
      <c r="M174" s="204"/>
    </row>
    <row r="175" spans="1:13" ht="45" customHeight="1" x14ac:dyDescent="0.2">
      <c r="A175" s="210"/>
      <c r="B175" s="176"/>
      <c r="C175" s="206"/>
      <c r="D175" s="125" t="s">
        <v>7</v>
      </c>
      <c r="E175" s="7">
        <v>0</v>
      </c>
      <c r="F175" s="78">
        <f t="shared" si="70"/>
        <v>9702</v>
      </c>
      <c r="G175" s="78">
        <v>3702</v>
      </c>
      <c r="H175" s="7">
        <v>6000</v>
      </c>
      <c r="I175" s="7">
        <v>0</v>
      </c>
      <c r="J175" s="7">
        <v>0</v>
      </c>
      <c r="K175" s="7">
        <v>0</v>
      </c>
      <c r="L175" s="208"/>
      <c r="M175" s="204"/>
    </row>
    <row r="176" spans="1:13" ht="54" customHeight="1" x14ac:dyDescent="0.2">
      <c r="A176" s="210"/>
      <c r="B176" s="176"/>
      <c r="C176" s="206"/>
      <c r="D176" s="125" t="s">
        <v>16</v>
      </c>
      <c r="E176" s="7">
        <v>0</v>
      </c>
      <c r="F176" s="78">
        <f t="shared" si="70"/>
        <v>16118.76</v>
      </c>
      <c r="G176" s="78">
        <v>2118.7600000000002</v>
      </c>
      <c r="H176" s="7">
        <v>14000</v>
      </c>
      <c r="I176" s="7">
        <v>0</v>
      </c>
      <c r="J176" s="7">
        <v>0</v>
      </c>
      <c r="K176" s="7">
        <v>0</v>
      </c>
      <c r="L176" s="208"/>
      <c r="M176" s="204"/>
    </row>
    <row r="177" spans="1:17" ht="34.5" customHeight="1" x14ac:dyDescent="0.2">
      <c r="A177" s="211"/>
      <c r="B177" s="177"/>
      <c r="C177" s="207"/>
      <c r="D177" s="125" t="s">
        <v>26</v>
      </c>
      <c r="E177" s="7">
        <v>0</v>
      </c>
      <c r="F177" s="78">
        <f t="shared" si="70"/>
        <v>0</v>
      </c>
      <c r="G177" s="78">
        <v>0</v>
      </c>
      <c r="H177" s="7">
        <v>0</v>
      </c>
      <c r="I177" s="7">
        <v>0</v>
      </c>
      <c r="J177" s="7">
        <v>0</v>
      </c>
      <c r="K177" s="7">
        <v>0</v>
      </c>
      <c r="L177" s="208"/>
      <c r="M177" s="204"/>
    </row>
    <row r="178" spans="1:17" ht="15" customHeight="1" x14ac:dyDescent="0.2">
      <c r="A178" s="209" t="s">
        <v>257</v>
      </c>
      <c r="B178" s="175" t="s">
        <v>250</v>
      </c>
      <c r="C178" s="205" t="s">
        <v>126</v>
      </c>
      <c r="D178" s="125" t="s">
        <v>2</v>
      </c>
      <c r="E178" s="7">
        <f>SUM(E179:E182)</f>
        <v>0</v>
      </c>
      <c r="F178" s="78">
        <f>SUM(F179:F182)</f>
        <v>0</v>
      </c>
      <c r="G178" s="78">
        <f t="shared" ref="G178:K178" si="71">SUM(G179:G182)</f>
        <v>0</v>
      </c>
      <c r="H178" s="7">
        <f t="shared" si="71"/>
        <v>0</v>
      </c>
      <c r="I178" s="7">
        <f t="shared" si="71"/>
        <v>0</v>
      </c>
      <c r="J178" s="7">
        <f t="shared" si="71"/>
        <v>0</v>
      </c>
      <c r="K178" s="7">
        <f t="shared" si="71"/>
        <v>0</v>
      </c>
      <c r="L178" s="208"/>
      <c r="M178" s="204"/>
    </row>
    <row r="179" spans="1:17" ht="54" customHeight="1" x14ac:dyDescent="0.2">
      <c r="A179" s="210"/>
      <c r="B179" s="176"/>
      <c r="C179" s="206"/>
      <c r="D179" s="125" t="s">
        <v>1</v>
      </c>
      <c r="E179" s="7">
        <v>0</v>
      </c>
      <c r="F179" s="78">
        <f t="shared" ref="F179" si="72">SUM(G179:K179)</f>
        <v>0</v>
      </c>
      <c r="G179" s="78">
        <v>0</v>
      </c>
      <c r="H179" s="7">
        <v>0</v>
      </c>
      <c r="I179" s="7">
        <v>0</v>
      </c>
      <c r="J179" s="7">
        <v>0</v>
      </c>
      <c r="K179" s="7">
        <v>0</v>
      </c>
      <c r="L179" s="208"/>
      <c r="M179" s="204"/>
    </row>
    <row r="180" spans="1:17" ht="45" customHeight="1" x14ac:dyDescent="0.2">
      <c r="A180" s="210"/>
      <c r="B180" s="176"/>
      <c r="C180" s="206"/>
      <c r="D180" s="125" t="s">
        <v>7</v>
      </c>
      <c r="E180" s="7">
        <v>0</v>
      </c>
      <c r="F180" s="78">
        <v>0</v>
      </c>
      <c r="G180" s="78">
        <v>0</v>
      </c>
      <c r="H180" s="7">
        <v>0</v>
      </c>
      <c r="I180" s="7">
        <v>0</v>
      </c>
      <c r="J180" s="7">
        <v>0</v>
      </c>
      <c r="K180" s="7">
        <v>0</v>
      </c>
      <c r="L180" s="208"/>
      <c r="M180" s="204"/>
    </row>
    <row r="181" spans="1:17" ht="54" customHeight="1" x14ac:dyDescent="0.2">
      <c r="A181" s="210"/>
      <c r="B181" s="176"/>
      <c r="C181" s="206"/>
      <c r="D181" s="125" t="s">
        <v>16</v>
      </c>
      <c r="E181" s="7">
        <v>0</v>
      </c>
      <c r="F181" s="78">
        <v>0</v>
      </c>
      <c r="G181" s="78">
        <v>0</v>
      </c>
      <c r="H181" s="7">
        <v>0</v>
      </c>
      <c r="I181" s="7">
        <v>0</v>
      </c>
      <c r="J181" s="7">
        <v>0</v>
      </c>
      <c r="K181" s="7">
        <v>0</v>
      </c>
      <c r="L181" s="208"/>
      <c r="M181" s="204"/>
    </row>
    <row r="182" spans="1:17" ht="34.5" customHeight="1" x14ac:dyDescent="0.2">
      <c r="A182" s="211"/>
      <c r="B182" s="177"/>
      <c r="C182" s="207"/>
      <c r="D182" s="125" t="s">
        <v>26</v>
      </c>
      <c r="E182" s="7">
        <v>0</v>
      </c>
      <c r="F182" s="78">
        <f t="shared" ref="F182" si="73">SUM(G182:K182)</f>
        <v>0</v>
      </c>
      <c r="G182" s="78">
        <v>0</v>
      </c>
      <c r="H182" s="7">
        <v>0</v>
      </c>
      <c r="I182" s="7">
        <v>0</v>
      </c>
      <c r="J182" s="7">
        <v>0</v>
      </c>
      <c r="K182" s="7">
        <v>0</v>
      </c>
      <c r="L182" s="208"/>
      <c r="M182" s="204"/>
    </row>
    <row r="183" spans="1:17" ht="15" customHeight="1" x14ac:dyDescent="0.2">
      <c r="A183" s="215"/>
      <c r="B183" s="218" t="s">
        <v>135</v>
      </c>
      <c r="C183" s="219"/>
      <c r="D183" s="128" t="s">
        <v>2</v>
      </c>
      <c r="E183" s="16">
        <v>0</v>
      </c>
      <c r="F183" s="16">
        <f>F13+F113</f>
        <v>1279714.3859999999</v>
      </c>
      <c r="G183" s="16">
        <f>SUM(G184:G187)</f>
        <v>220759.53600000002</v>
      </c>
      <c r="H183" s="16">
        <f t="shared" ref="H183:K183" si="74">SUM(H184:H187)</f>
        <v>387049.16</v>
      </c>
      <c r="I183" s="16">
        <f t="shared" si="74"/>
        <v>561289.06999999995</v>
      </c>
      <c r="J183" s="16">
        <f t="shared" si="74"/>
        <v>110616.62</v>
      </c>
      <c r="K183" s="16">
        <f t="shared" si="74"/>
        <v>0</v>
      </c>
      <c r="L183" s="234"/>
      <c r="M183" s="228"/>
    </row>
    <row r="184" spans="1:17" ht="45" x14ac:dyDescent="0.2">
      <c r="A184" s="216"/>
      <c r="B184" s="220"/>
      <c r="C184" s="221"/>
      <c r="D184" s="128" t="s">
        <v>1</v>
      </c>
      <c r="E184" s="16">
        <v>0</v>
      </c>
      <c r="F184" s="16">
        <f>F14+F114</f>
        <v>227249.13</v>
      </c>
      <c r="G184" s="16">
        <f t="shared" ref="G184:K187" si="75">G14+G114</f>
        <v>60558.01</v>
      </c>
      <c r="H184" s="16">
        <f t="shared" si="75"/>
        <v>0</v>
      </c>
      <c r="I184" s="16">
        <f t="shared" si="75"/>
        <v>120187.5</v>
      </c>
      <c r="J184" s="16">
        <f t="shared" si="75"/>
        <v>46503.62</v>
      </c>
      <c r="K184" s="16">
        <f t="shared" si="75"/>
        <v>0</v>
      </c>
      <c r="L184" s="235"/>
      <c r="M184" s="229"/>
      <c r="P184" s="85"/>
    </row>
    <row r="185" spans="1:17" ht="60" x14ac:dyDescent="0.2">
      <c r="A185" s="216"/>
      <c r="B185" s="220"/>
      <c r="C185" s="221"/>
      <c r="D185" s="128" t="s">
        <v>7</v>
      </c>
      <c r="E185" s="16">
        <v>0</v>
      </c>
      <c r="F185" s="16">
        <f>F15+F115</f>
        <v>421348.6</v>
      </c>
      <c r="G185" s="16">
        <f t="shared" si="75"/>
        <v>84701.66</v>
      </c>
      <c r="H185" s="16">
        <f t="shared" si="75"/>
        <v>71324.81</v>
      </c>
      <c r="I185" s="16">
        <f t="shared" si="75"/>
        <v>243491.8</v>
      </c>
      <c r="J185" s="16">
        <f t="shared" si="75"/>
        <v>21830.329999999998</v>
      </c>
      <c r="K185" s="16">
        <f t="shared" si="75"/>
        <v>0</v>
      </c>
      <c r="L185" s="236"/>
      <c r="M185" s="230"/>
      <c r="N185" s="85"/>
      <c r="P185" s="84"/>
    </row>
    <row r="186" spans="1:17" ht="60" x14ac:dyDescent="0.2">
      <c r="A186" s="216"/>
      <c r="B186" s="220"/>
      <c r="C186" s="221"/>
      <c r="D186" s="128" t="s">
        <v>16</v>
      </c>
      <c r="E186" s="16">
        <v>0</v>
      </c>
      <c r="F186" s="16">
        <f>F16+F116</f>
        <v>631116.65599999996</v>
      </c>
      <c r="G186" s="16">
        <f t="shared" si="75"/>
        <v>75499.865999999995</v>
      </c>
      <c r="H186" s="16">
        <f t="shared" si="75"/>
        <v>315724.34999999998</v>
      </c>
      <c r="I186" s="16">
        <f t="shared" si="75"/>
        <v>197609.77</v>
      </c>
      <c r="J186" s="16">
        <f t="shared" si="75"/>
        <v>42282.67</v>
      </c>
      <c r="K186" s="16">
        <f t="shared" si="75"/>
        <v>0</v>
      </c>
      <c r="L186" s="265"/>
      <c r="M186" s="224"/>
    </row>
    <row r="187" spans="1:17" ht="15" x14ac:dyDescent="0.2">
      <c r="A187" s="217"/>
      <c r="B187" s="222"/>
      <c r="C187" s="223"/>
      <c r="D187" s="128" t="s">
        <v>30</v>
      </c>
      <c r="E187" s="16">
        <v>0</v>
      </c>
      <c r="F187" s="16">
        <f>F17+F117</f>
        <v>0</v>
      </c>
      <c r="G187" s="16">
        <f t="shared" si="75"/>
        <v>0</v>
      </c>
      <c r="H187" s="16">
        <f t="shared" si="75"/>
        <v>0</v>
      </c>
      <c r="I187" s="16">
        <f t="shared" si="75"/>
        <v>0</v>
      </c>
      <c r="J187" s="16">
        <f t="shared" si="75"/>
        <v>0</v>
      </c>
      <c r="K187" s="16">
        <f t="shared" si="75"/>
        <v>0</v>
      </c>
      <c r="L187" s="265"/>
      <c r="M187" s="224"/>
    </row>
    <row r="188" spans="1:17" ht="15" customHeight="1" x14ac:dyDescent="0.2">
      <c r="A188" s="238" t="s">
        <v>134</v>
      </c>
      <c r="B188" s="239"/>
      <c r="C188" s="239"/>
      <c r="D188" s="239"/>
      <c r="E188" s="239"/>
      <c r="F188" s="239"/>
      <c r="G188" s="239"/>
      <c r="H188" s="239"/>
      <c r="I188" s="239"/>
      <c r="J188" s="239"/>
      <c r="K188" s="239"/>
      <c r="L188" s="239"/>
      <c r="M188" s="240"/>
    </row>
    <row r="189" spans="1:17" ht="15" customHeight="1" x14ac:dyDescent="0.2">
      <c r="A189" s="246" t="s">
        <v>6</v>
      </c>
      <c r="B189" s="237" t="s">
        <v>210</v>
      </c>
      <c r="C189" s="224" t="s">
        <v>126</v>
      </c>
      <c r="D189" s="128" t="s">
        <v>2</v>
      </c>
      <c r="E189" s="16">
        <v>0</v>
      </c>
      <c r="F189" s="127">
        <f>SUM(G189:K189)</f>
        <v>1865003.7500000002</v>
      </c>
      <c r="G189" s="16">
        <f t="shared" ref="G189:K189" si="76">SUM(G190:G193)</f>
        <v>481469.85000000003</v>
      </c>
      <c r="H189" s="16">
        <f t="shared" si="76"/>
        <v>492701.3</v>
      </c>
      <c r="I189" s="16">
        <f t="shared" si="76"/>
        <v>445416.30000000005</v>
      </c>
      <c r="J189" s="16">
        <f t="shared" si="76"/>
        <v>445416.30000000005</v>
      </c>
      <c r="K189" s="16">
        <f t="shared" si="76"/>
        <v>0</v>
      </c>
      <c r="L189" s="208" t="s">
        <v>33</v>
      </c>
      <c r="M189" s="231"/>
    </row>
    <row r="190" spans="1:17" ht="45" x14ac:dyDescent="0.2">
      <c r="A190" s="246"/>
      <c r="B190" s="237"/>
      <c r="C190" s="224"/>
      <c r="D190" s="128" t="s">
        <v>1</v>
      </c>
      <c r="E190" s="16">
        <v>0</v>
      </c>
      <c r="F190" s="16">
        <f>F200+F205+F230</f>
        <v>0</v>
      </c>
      <c r="G190" s="16">
        <f>G195+G200+G205+G210+G215+G220+G225+G230+G235+G240+G245+G250+G255+G260+G265+G270+G275+G280</f>
        <v>0</v>
      </c>
      <c r="H190" s="16">
        <f>H195+H200+H205+H210+H215+H220+H225+H230+H235+H240+H245+H250+H255+H260+H265+H270+H275+H280</f>
        <v>0</v>
      </c>
      <c r="I190" s="16">
        <f>I195+I200+I205+I210+I215+I220+I225+I230+I235+I240+I245+I250+I255+I260+I265+I270+I275+I280</f>
        <v>0</v>
      </c>
      <c r="J190" s="16">
        <f>J195+J200+J205+J210+J215+J220+J225+J230+J235+J240+J245+J250+J255+J260+J265+J270+J275+J280</f>
        <v>0</v>
      </c>
      <c r="K190" s="16">
        <f>K195+K200+K205+K210+K215+K220+K225+K230+K235+K240+K245+K250+K255+K260+K265+K270+K275+K280</f>
        <v>0</v>
      </c>
      <c r="L190" s="208"/>
      <c r="M190" s="232"/>
    </row>
    <row r="191" spans="1:17" ht="48" customHeight="1" x14ac:dyDescent="0.2">
      <c r="A191" s="246"/>
      <c r="B191" s="237"/>
      <c r="C191" s="224"/>
      <c r="D191" s="128" t="s">
        <v>7</v>
      </c>
      <c r="E191" s="16">
        <v>0</v>
      </c>
      <c r="F191" s="16">
        <f>G191+H191+I191+J191+K191</f>
        <v>0</v>
      </c>
      <c r="G191" s="16">
        <f t="shared" ref="G191:K193" si="77">G196+G201+G206+G211+G216+G221+G226+G231+G236+G241+G246+G251+G256+G261+G266+G271+G276+G281</f>
        <v>0</v>
      </c>
      <c r="H191" s="16">
        <f t="shared" si="77"/>
        <v>0</v>
      </c>
      <c r="I191" s="16">
        <f t="shared" si="77"/>
        <v>0</v>
      </c>
      <c r="J191" s="16">
        <f t="shared" si="77"/>
        <v>0</v>
      </c>
      <c r="K191" s="16">
        <f t="shared" si="77"/>
        <v>0</v>
      </c>
      <c r="L191" s="208"/>
      <c r="M191" s="232"/>
    </row>
    <row r="192" spans="1:17" ht="50.25" customHeight="1" x14ac:dyDescent="0.2">
      <c r="A192" s="246"/>
      <c r="B192" s="237"/>
      <c r="C192" s="224"/>
      <c r="D192" s="128" t="s">
        <v>16</v>
      </c>
      <c r="E192" s="16">
        <v>0</v>
      </c>
      <c r="F192" s="16">
        <f>G192+H192+I192+J192+K192</f>
        <v>1865003.7500000002</v>
      </c>
      <c r="G192" s="16">
        <f t="shared" si="77"/>
        <v>481469.85000000003</v>
      </c>
      <c r="H192" s="16">
        <f t="shared" si="77"/>
        <v>492701.3</v>
      </c>
      <c r="I192" s="16">
        <f t="shared" si="77"/>
        <v>445416.30000000005</v>
      </c>
      <c r="J192" s="16">
        <f t="shared" si="77"/>
        <v>445416.30000000005</v>
      </c>
      <c r="K192" s="16">
        <f t="shared" si="77"/>
        <v>0</v>
      </c>
      <c r="L192" s="208"/>
      <c r="M192" s="232"/>
      <c r="Q192" s="85"/>
    </row>
    <row r="193" spans="1:17" ht="22.5" customHeight="1" x14ac:dyDescent="0.2">
      <c r="A193" s="246"/>
      <c r="B193" s="237"/>
      <c r="C193" s="224"/>
      <c r="D193" s="128" t="s">
        <v>30</v>
      </c>
      <c r="E193" s="16">
        <v>0</v>
      </c>
      <c r="F193" s="16">
        <f>F203+F208+F233</f>
        <v>0</v>
      </c>
      <c r="G193" s="16">
        <f t="shared" si="77"/>
        <v>0</v>
      </c>
      <c r="H193" s="16">
        <f t="shared" si="77"/>
        <v>0</v>
      </c>
      <c r="I193" s="16">
        <f t="shared" si="77"/>
        <v>0</v>
      </c>
      <c r="J193" s="16">
        <f t="shared" si="77"/>
        <v>0</v>
      </c>
      <c r="K193" s="16">
        <f t="shared" si="77"/>
        <v>0</v>
      </c>
      <c r="L193" s="208"/>
      <c r="M193" s="233"/>
    </row>
    <row r="194" spans="1:17" ht="15" x14ac:dyDescent="0.2">
      <c r="A194" s="193" t="s">
        <v>161</v>
      </c>
      <c r="B194" s="175" t="s">
        <v>211</v>
      </c>
      <c r="C194" s="205"/>
      <c r="D194" s="125" t="s">
        <v>2</v>
      </c>
      <c r="E194" s="7">
        <f>SUM(E195:E198)</f>
        <v>288857.96999999997</v>
      </c>
      <c r="F194" s="7">
        <f t="shared" ref="F194:F198" si="78">SUM(G194:K194)</f>
        <v>994330.9</v>
      </c>
      <c r="G194" s="7">
        <f t="shared" ref="G194:K194" si="79">SUM(G195:G198)</f>
        <v>241801</v>
      </c>
      <c r="H194" s="137">
        <f t="shared" si="79"/>
        <v>271468.09999999998</v>
      </c>
      <c r="I194" s="7">
        <f t="shared" si="79"/>
        <v>240530.9</v>
      </c>
      <c r="J194" s="7">
        <f t="shared" si="79"/>
        <v>240530.9</v>
      </c>
      <c r="K194" s="7">
        <f t="shared" si="79"/>
        <v>0</v>
      </c>
      <c r="L194" s="212"/>
      <c r="M194" s="278" t="s">
        <v>357</v>
      </c>
    </row>
    <row r="195" spans="1:17" ht="45" x14ac:dyDescent="0.2">
      <c r="A195" s="194"/>
      <c r="B195" s="176"/>
      <c r="C195" s="206"/>
      <c r="D195" s="125" t="s">
        <v>1</v>
      </c>
      <c r="E195" s="7">
        <v>0</v>
      </c>
      <c r="F195" s="7">
        <f t="shared" si="78"/>
        <v>0</v>
      </c>
      <c r="G195" s="6">
        <v>0</v>
      </c>
      <c r="H195" s="6">
        <v>0</v>
      </c>
      <c r="I195" s="6">
        <v>0</v>
      </c>
      <c r="J195" s="6">
        <v>0</v>
      </c>
      <c r="K195" s="6">
        <v>0</v>
      </c>
      <c r="L195" s="213"/>
      <c r="M195" s="279"/>
      <c r="O195" s="84"/>
    </row>
    <row r="196" spans="1:17" ht="45" x14ac:dyDescent="0.2">
      <c r="A196" s="194"/>
      <c r="B196" s="176"/>
      <c r="C196" s="206"/>
      <c r="D196" s="125" t="s">
        <v>7</v>
      </c>
      <c r="E196" s="7">
        <v>0</v>
      </c>
      <c r="F196" s="7">
        <f t="shared" si="78"/>
        <v>0</v>
      </c>
      <c r="G196" s="6">
        <v>0</v>
      </c>
      <c r="H196" s="6">
        <v>0</v>
      </c>
      <c r="I196" s="6">
        <v>0</v>
      </c>
      <c r="J196" s="6">
        <v>0</v>
      </c>
      <c r="K196" s="6">
        <v>0</v>
      </c>
      <c r="L196" s="213"/>
      <c r="M196" s="279"/>
      <c r="O196" s="85"/>
    </row>
    <row r="197" spans="1:17" ht="45" x14ac:dyDescent="0.2">
      <c r="A197" s="194"/>
      <c r="B197" s="176"/>
      <c r="C197" s="206"/>
      <c r="D197" s="125" t="s">
        <v>16</v>
      </c>
      <c r="E197" s="7">
        <v>288857.96999999997</v>
      </c>
      <c r="F197" s="7">
        <f t="shared" si="78"/>
        <v>994330.9</v>
      </c>
      <c r="G197" s="6">
        <v>241801</v>
      </c>
      <c r="H197" s="138">
        <v>271468.09999999998</v>
      </c>
      <c r="I197" s="6">
        <v>240530.9</v>
      </c>
      <c r="J197" s="6">
        <v>240530.9</v>
      </c>
      <c r="K197" s="6">
        <v>0</v>
      </c>
      <c r="L197" s="213"/>
      <c r="M197" s="279"/>
      <c r="N197" s="84"/>
      <c r="O197" s="85"/>
      <c r="P197" s="85"/>
    </row>
    <row r="198" spans="1:17" ht="30" x14ac:dyDescent="0.2">
      <c r="A198" s="195"/>
      <c r="B198" s="177"/>
      <c r="C198" s="207"/>
      <c r="D198" s="125" t="s">
        <v>26</v>
      </c>
      <c r="E198" s="7">
        <v>0</v>
      </c>
      <c r="F198" s="7">
        <f t="shared" si="78"/>
        <v>0</v>
      </c>
      <c r="G198" s="6">
        <v>0</v>
      </c>
      <c r="H198" s="6">
        <v>0</v>
      </c>
      <c r="I198" s="6">
        <v>0</v>
      </c>
      <c r="J198" s="6">
        <v>0</v>
      </c>
      <c r="K198" s="6">
        <v>0</v>
      </c>
      <c r="L198" s="214"/>
      <c r="M198" s="280"/>
      <c r="P198" s="85"/>
    </row>
    <row r="199" spans="1:17" ht="15" x14ac:dyDescent="0.2">
      <c r="A199" s="193" t="s">
        <v>24</v>
      </c>
      <c r="B199" s="175" t="s">
        <v>212</v>
      </c>
      <c r="C199" s="205"/>
      <c r="D199" s="125" t="s">
        <v>2</v>
      </c>
      <c r="E199" s="7">
        <f>SUM(E200:E203)</f>
        <v>173000</v>
      </c>
      <c r="F199" s="78">
        <f t="shared" ref="F199:F228" si="80">SUM(G199:K199)</f>
        <v>717484.5</v>
      </c>
      <c r="G199" s="7">
        <f t="shared" ref="G199:K199" si="81">SUM(G200:G203)</f>
        <v>171015.5</v>
      </c>
      <c r="H199" s="7">
        <f t="shared" si="81"/>
        <v>191269</v>
      </c>
      <c r="I199" s="7">
        <f t="shared" si="81"/>
        <v>177600</v>
      </c>
      <c r="J199" s="7">
        <f t="shared" si="81"/>
        <v>177600</v>
      </c>
      <c r="K199" s="7">
        <f t="shared" si="81"/>
        <v>0</v>
      </c>
      <c r="L199" s="212"/>
      <c r="M199" s="205"/>
      <c r="Q199" s="85"/>
    </row>
    <row r="200" spans="1:17" ht="45" x14ac:dyDescent="0.2">
      <c r="A200" s="194"/>
      <c r="B200" s="176"/>
      <c r="C200" s="206"/>
      <c r="D200" s="125" t="s">
        <v>1</v>
      </c>
      <c r="E200" s="7">
        <v>0</v>
      </c>
      <c r="F200" s="78">
        <f t="shared" si="80"/>
        <v>0</v>
      </c>
      <c r="G200" s="6">
        <v>0</v>
      </c>
      <c r="H200" s="6">
        <v>0</v>
      </c>
      <c r="I200" s="6">
        <v>0</v>
      </c>
      <c r="J200" s="6">
        <v>0</v>
      </c>
      <c r="K200" s="6">
        <v>0</v>
      </c>
      <c r="L200" s="213"/>
      <c r="M200" s="206"/>
      <c r="P200" s="84"/>
    </row>
    <row r="201" spans="1:17" ht="45" x14ac:dyDescent="0.2">
      <c r="A201" s="194"/>
      <c r="B201" s="176"/>
      <c r="C201" s="206"/>
      <c r="D201" s="125" t="s">
        <v>7</v>
      </c>
      <c r="E201" s="7">
        <v>0</v>
      </c>
      <c r="F201" s="78">
        <f t="shared" si="80"/>
        <v>0</v>
      </c>
      <c r="G201" s="6">
        <v>0</v>
      </c>
      <c r="H201" s="6">
        <v>0</v>
      </c>
      <c r="I201" s="6">
        <v>0</v>
      </c>
      <c r="J201" s="6">
        <v>0</v>
      </c>
      <c r="K201" s="6">
        <v>0</v>
      </c>
      <c r="L201" s="213"/>
      <c r="M201" s="206"/>
      <c r="N201" s="85"/>
    </row>
    <row r="202" spans="1:17" ht="45" x14ac:dyDescent="0.2">
      <c r="A202" s="194"/>
      <c r="B202" s="176"/>
      <c r="C202" s="206"/>
      <c r="D202" s="125" t="s">
        <v>16</v>
      </c>
      <c r="E202" s="7">
        <v>173000</v>
      </c>
      <c r="F202" s="78">
        <f t="shared" si="80"/>
        <v>717484.5</v>
      </c>
      <c r="G202" s="6">
        <v>171015.5</v>
      </c>
      <c r="H202" s="6">
        <v>191269</v>
      </c>
      <c r="I202" s="6">
        <v>177600</v>
      </c>
      <c r="J202" s="6">
        <v>177600</v>
      </c>
      <c r="K202" s="6">
        <v>0</v>
      </c>
      <c r="L202" s="213"/>
      <c r="M202" s="206"/>
      <c r="N202" s="84"/>
      <c r="O202" s="84"/>
    </row>
    <row r="203" spans="1:17" ht="30" x14ac:dyDescent="0.2">
      <c r="A203" s="195"/>
      <c r="B203" s="177"/>
      <c r="C203" s="207"/>
      <c r="D203" s="125" t="s">
        <v>26</v>
      </c>
      <c r="E203" s="7">
        <v>0</v>
      </c>
      <c r="F203" s="78">
        <f t="shared" si="80"/>
        <v>0</v>
      </c>
      <c r="G203" s="79">
        <v>0</v>
      </c>
      <c r="H203" s="6">
        <v>0</v>
      </c>
      <c r="I203" s="6">
        <v>0</v>
      </c>
      <c r="J203" s="6">
        <v>0</v>
      </c>
      <c r="K203" s="6">
        <v>0</v>
      </c>
      <c r="L203" s="214"/>
      <c r="M203" s="207"/>
    </row>
    <row r="204" spans="1:17" ht="15" customHeight="1" x14ac:dyDescent="0.2">
      <c r="A204" s="193" t="s">
        <v>160</v>
      </c>
      <c r="B204" s="175" t="s">
        <v>213</v>
      </c>
      <c r="C204" s="205" t="s">
        <v>126</v>
      </c>
      <c r="D204" s="125" t="s">
        <v>2</v>
      </c>
      <c r="E204" s="7">
        <f>SUM(E205:E208)</f>
        <v>0</v>
      </c>
      <c r="F204" s="78">
        <f t="shared" si="80"/>
        <v>62600</v>
      </c>
      <c r="G204" s="78">
        <f>SUM(G205:G208)</f>
        <v>15000</v>
      </c>
      <c r="H204" s="7">
        <f>SUM(H205:H208)</f>
        <v>15600</v>
      </c>
      <c r="I204" s="7">
        <f>SUM(I205:I208)</f>
        <v>16000</v>
      </c>
      <c r="J204" s="7">
        <f>SUM(J205:J208)</f>
        <v>16000</v>
      </c>
      <c r="K204" s="7">
        <f>SUM(K205:K208)</f>
        <v>0</v>
      </c>
      <c r="L204" s="208"/>
      <c r="M204" s="204"/>
    </row>
    <row r="205" spans="1:17" ht="54" customHeight="1" x14ac:dyDescent="0.2">
      <c r="A205" s="194"/>
      <c r="B205" s="176"/>
      <c r="C205" s="206"/>
      <c r="D205" s="125" t="s">
        <v>1</v>
      </c>
      <c r="E205" s="7">
        <v>0</v>
      </c>
      <c r="F205" s="78">
        <f t="shared" si="80"/>
        <v>0</v>
      </c>
      <c r="G205" s="79">
        <v>0</v>
      </c>
      <c r="H205" s="6">
        <v>0</v>
      </c>
      <c r="I205" s="6">
        <v>0</v>
      </c>
      <c r="J205" s="6">
        <v>0</v>
      </c>
      <c r="K205" s="6">
        <v>0</v>
      </c>
      <c r="L205" s="208"/>
      <c r="M205" s="204"/>
    </row>
    <row r="206" spans="1:17" ht="36.75" customHeight="1" x14ac:dyDescent="0.2">
      <c r="A206" s="194"/>
      <c r="B206" s="176"/>
      <c r="C206" s="206"/>
      <c r="D206" s="125" t="s">
        <v>7</v>
      </c>
      <c r="E206" s="7">
        <v>0</v>
      </c>
      <c r="F206" s="78">
        <f t="shared" si="80"/>
        <v>0</v>
      </c>
      <c r="G206" s="79">
        <v>0</v>
      </c>
      <c r="H206" s="6">
        <v>0</v>
      </c>
      <c r="I206" s="6">
        <v>0</v>
      </c>
      <c r="J206" s="6">
        <v>0</v>
      </c>
      <c r="K206" s="6">
        <v>0</v>
      </c>
      <c r="L206" s="208"/>
      <c r="M206" s="204"/>
    </row>
    <row r="207" spans="1:17" ht="47.25" customHeight="1" x14ac:dyDescent="0.2">
      <c r="A207" s="194"/>
      <c r="B207" s="176"/>
      <c r="C207" s="206"/>
      <c r="D207" s="125" t="s">
        <v>16</v>
      </c>
      <c r="E207" s="7">
        <v>0</v>
      </c>
      <c r="F207" s="78">
        <f t="shared" si="80"/>
        <v>62600</v>
      </c>
      <c r="G207" s="79">
        <v>15000</v>
      </c>
      <c r="H207" s="6">
        <v>15600</v>
      </c>
      <c r="I207" s="6">
        <v>16000</v>
      </c>
      <c r="J207" s="6">
        <v>16000</v>
      </c>
      <c r="K207" s="6">
        <v>0</v>
      </c>
      <c r="L207" s="208"/>
      <c r="M207" s="204"/>
    </row>
    <row r="208" spans="1:17" ht="34.5" customHeight="1" x14ac:dyDescent="0.2">
      <c r="A208" s="195"/>
      <c r="B208" s="177"/>
      <c r="C208" s="207"/>
      <c r="D208" s="125" t="s">
        <v>26</v>
      </c>
      <c r="E208" s="7">
        <v>0</v>
      </c>
      <c r="F208" s="78">
        <f t="shared" si="80"/>
        <v>0</v>
      </c>
      <c r="G208" s="79">
        <v>0</v>
      </c>
      <c r="H208" s="6">
        <v>0</v>
      </c>
      <c r="I208" s="6">
        <v>0</v>
      </c>
      <c r="J208" s="6">
        <v>0</v>
      </c>
      <c r="K208" s="6">
        <v>0</v>
      </c>
      <c r="L208" s="208"/>
      <c r="M208" s="204"/>
    </row>
    <row r="209" spans="1:13" ht="15" customHeight="1" x14ac:dyDescent="0.2">
      <c r="A209" s="193" t="s">
        <v>162</v>
      </c>
      <c r="B209" s="175" t="s">
        <v>279</v>
      </c>
      <c r="C209" s="205" t="s">
        <v>281</v>
      </c>
      <c r="D209" s="125" t="s">
        <v>2</v>
      </c>
      <c r="E209" s="7">
        <f>SUM(E210:E213)</f>
        <v>0</v>
      </c>
      <c r="F209" s="78">
        <f t="shared" ref="F209:F213" si="82">SUM(G209:K209)</f>
        <v>0</v>
      </c>
      <c r="G209" s="78">
        <f>SUM(G210:G213)</f>
        <v>0</v>
      </c>
      <c r="H209" s="7">
        <f>SUM(H210:H213)</f>
        <v>0</v>
      </c>
      <c r="I209" s="7">
        <f>SUM(I210:I213)</f>
        <v>0</v>
      </c>
      <c r="J209" s="7">
        <f>SUM(J210:J213)</f>
        <v>0</v>
      </c>
      <c r="K209" s="7">
        <f>SUM(K210:K213)</f>
        <v>0</v>
      </c>
      <c r="L209" s="208"/>
      <c r="M209" s="204"/>
    </row>
    <row r="210" spans="1:13" ht="54" customHeight="1" x14ac:dyDescent="0.2">
      <c r="A210" s="194"/>
      <c r="B210" s="176"/>
      <c r="C210" s="206"/>
      <c r="D210" s="125" t="s">
        <v>1</v>
      </c>
      <c r="E210" s="7">
        <v>0</v>
      </c>
      <c r="F210" s="78">
        <f t="shared" si="82"/>
        <v>0</v>
      </c>
      <c r="G210" s="79">
        <v>0</v>
      </c>
      <c r="H210" s="6">
        <v>0</v>
      </c>
      <c r="I210" s="6">
        <v>0</v>
      </c>
      <c r="J210" s="6">
        <v>0</v>
      </c>
      <c r="K210" s="6">
        <v>0</v>
      </c>
      <c r="L210" s="208"/>
      <c r="M210" s="204"/>
    </row>
    <row r="211" spans="1:13" ht="36.75" customHeight="1" x14ac:dyDescent="0.2">
      <c r="A211" s="194"/>
      <c r="B211" s="176"/>
      <c r="C211" s="206"/>
      <c r="D211" s="125" t="s">
        <v>7</v>
      </c>
      <c r="E211" s="7">
        <v>0</v>
      </c>
      <c r="F211" s="78">
        <f t="shared" si="82"/>
        <v>0</v>
      </c>
      <c r="G211" s="79">
        <v>0</v>
      </c>
      <c r="H211" s="6">
        <v>0</v>
      </c>
      <c r="I211" s="6">
        <v>0</v>
      </c>
      <c r="J211" s="6">
        <v>0</v>
      </c>
      <c r="K211" s="6">
        <v>0</v>
      </c>
      <c r="L211" s="208"/>
      <c r="M211" s="204"/>
    </row>
    <row r="212" spans="1:13" ht="47.25" customHeight="1" x14ac:dyDescent="0.2">
      <c r="A212" s="194"/>
      <c r="B212" s="176"/>
      <c r="C212" s="206"/>
      <c r="D212" s="125" t="s">
        <v>16</v>
      </c>
      <c r="E212" s="7">
        <v>0</v>
      </c>
      <c r="F212" s="78">
        <f t="shared" si="82"/>
        <v>0</v>
      </c>
      <c r="G212" s="79">
        <v>0</v>
      </c>
      <c r="H212" s="6">
        <v>0</v>
      </c>
      <c r="I212" s="6">
        <v>0</v>
      </c>
      <c r="J212" s="6">
        <v>0</v>
      </c>
      <c r="K212" s="6">
        <v>0</v>
      </c>
      <c r="L212" s="208"/>
      <c r="M212" s="204"/>
    </row>
    <row r="213" spans="1:13" ht="34.5" customHeight="1" x14ac:dyDescent="0.2">
      <c r="A213" s="195"/>
      <c r="B213" s="177"/>
      <c r="C213" s="207"/>
      <c r="D213" s="125" t="s">
        <v>26</v>
      </c>
      <c r="E213" s="7">
        <v>0</v>
      </c>
      <c r="F213" s="78">
        <f t="shared" si="82"/>
        <v>0</v>
      </c>
      <c r="G213" s="79">
        <v>0</v>
      </c>
      <c r="H213" s="6">
        <v>0</v>
      </c>
      <c r="I213" s="6">
        <v>0</v>
      </c>
      <c r="J213" s="6">
        <v>0</v>
      </c>
      <c r="K213" s="6">
        <v>0</v>
      </c>
      <c r="L213" s="208"/>
      <c r="M213" s="204"/>
    </row>
    <row r="214" spans="1:13" ht="15" customHeight="1" x14ac:dyDescent="0.2">
      <c r="A214" s="193" t="s">
        <v>172</v>
      </c>
      <c r="B214" s="175" t="s">
        <v>280</v>
      </c>
      <c r="C214" s="205" t="s">
        <v>281</v>
      </c>
      <c r="D214" s="125" t="s">
        <v>2</v>
      </c>
      <c r="E214" s="7">
        <f>SUM(E215:E218)</f>
        <v>0</v>
      </c>
      <c r="F214" s="78">
        <f t="shared" ref="F214:F218" si="83">SUM(G214:K214)</f>
        <v>0</v>
      </c>
      <c r="G214" s="78">
        <f>SUM(G215:G218)</f>
        <v>0</v>
      </c>
      <c r="H214" s="7">
        <f>SUM(H215:H218)</f>
        <v>0</v>
      </c>
      <c r="I214" s="7">
        <f>SUM(I215:I218)</f>
        <v>0</v>
      </c>
      <c r="J214" s="7">
        <f>SUM(J215:J218)</f>
        <v>0</v>
      </c>
      <c r="K214" s="7">
        <f>SUM(K215:K218)</f>
        <v>0</v>
      </c>
      <c r="L214" s="208"/>
      <c r="M214" s="204"/>
    </row>
    <row r="215" spans="1:13" ht="54" customHeight="1" x14ac:dyDescent="0.2">
      <c r="A215" s="194"/>
      <c r="B215" s="176"/>
      <c r="C215" s="206"/>
      <c r="D215" s="125" t="s">
        <v>1</v>
      </c>
      <c r="E215" s="7">
        <v>0</v>
      </c>
      <c r="F215" s="78">
        <f t="shared" si="83"/>
        <v>0</v>
      </c>
      <c r="G215" s="79">
        <v>0</v>
      </c>
      <c r="H215" s="6">
        <v>0</v>
      </c>
      <c r="I215" s="6">
        <v>0</v>
      </c>
      <c r="J215" s="6">
        <v>0</v>
      </c>
      <c r="K215" s="6">
        <v>0</v>
      </c>
      <c r="L215" s="208"/>
      <c r="M215" s="204"/>
    </row>
    <row r="216" spans="1:13" ht="36.75" customHeight="1" x14ac:dyDescent="0.2">
      <c r="A216" s="194"/>
      <c r="B216" s="176"/>
      <c r="C216" s="206"/>
      <c r="D216" s="125" t="s">
        <v>7</v>
      </c>
      <c r="E216" s="7">
        <v>0</v>
      </c>
      <c r="F216" s="78">
        <f t="shared" si="83"/>
        <v>0</v>
      </c>
      <c r="G216" s="79">
        <v>0</v>
      </c>
      <c r="H216" s="6">
        <v>0</v>
      </c>
      <c r="I216" s="6">
        <v>0</v>
      </c>
      <c r="J216" s="6">
        <v>0</v>
      </c>
      <c r="K216" s="6">
        <v>0</v>
      </c>
      <c r="L216" s="208"/>
      <c r="M216" s="204"/>
    </row>
    <row r="217" spans="1:13" ht="47.25" customHeight="1" x14ac:dyDescent="0.2">
      <c r="A217" s="194"/>
      <c r="B217" s="176"/>
      <c r="C217" s="206"/>
      <c r="D217" s="125" t="s">
        <v>16</v>
      </c>
      <c r="E217" s="7">
        <v>0</v>
      </c>
      <c r="F217" s="78">
        <f t="shared" si="83"/>
        <v>0</v>
      </c>
      <c r="G217" s="79">
        <v>0</v>
      </c>
      <c r="H217" s="6">
        <v>0</v>
      </c>
      <c r="I217" s="6">
        <v>0</v>
      </c>
      <c r="J217" s="6">
        <v>0</v>
      </c>
      <c r="K217" s="6">
        <v>0</v>
      </c>
      <c r="L217" s="208"/>
      <c r="M217" s="204"/>
    </row>
    <row r="218" spans="1:13" ht="34.5" customHeight="1" x14ac:dyDescent="0.2">
      <c r="A218" s="195"/>
      <c r="B218" s="177"/>
      <c r="C218" s="207"/>
      <c r="D218" s="125" t="s">
        <v>26</v>
      </c>
      <c r="E218" s="7">
        <v>0</v>
      </c>
      <c r="F218" s="78">
        <f t="shared" si="83"/>
        <v>0</v>
      </c>
      <c r="G218" s="79">
        <v>0</v>
      </c>
      <c r="H218" s="6">
        <v>0</v>
      </c>
      <c r="I218" s="6">
        <v>0</v>
      </c>
      <c r="J218" s="6">
        <v>0</v>
      </c>
      <c r="K218" s="6">
        <v>0</v>
      </c>
      <c r="L218" s="208"/>
      <c r="M218" s="204"/>
    </row>
    <row r="219" spans="1:13" ht="15" customHeight="1" x14ac:dyDescent="0.2">
      <c r="A219" s="193" t="s">
        <v>172</v>
      </c>
      <c r="B219" s="175" t="s">
        <v>282</v>
      </c>
      <c r="C219" s="205" t="s">
        <v>281</v>
      </c>
      <c r="D219" s="125" t="s">
        <v>2</v>
      </c>
      <c r="E219" s="7">
        <f>SUM(E220:E223)</f>
        <v>0</v>
      </c>
      <c r="F219" s="78">
        <f t="shared" ref="F219:F223" si="84">SUM(G219:K219)</f>
        <v>0</v>
      </c>
      <c r="G219" s="78">
        <f>SUM(G220:G223)</f>
        <v>0</v>
      </c>
      <c r="H219" s="7">
        <f>SUM(H220:H223)</f>
        <v>0</v>
      </c>
      <c r="I219" s="7">
        <f>SUM(I220:I223)</f>
        <v>0</v>
      </c>
      <c r="J219" s="7">
        <f>SUM(J220:J223)</f>
        <v>0</v>
      </c>
      <c r="K219" s="7">
        <f>SUM(K220:K223)</f>
        <v>0</v>
      </c>
      <c r="L219" s="208"/>
      <c r="M219" s="204"/>
    </row>
    <row r="220" spans="1:13" ht="54" customHeight="1" x14ac:dyDescent="0.2">
      <c r="A220" s="194"/>
      <c r="B220" s="176"/>
      <c r="C220" s="206"/>
      <c r="D220" s="125" t="s">
        <v>1</v>
      </c>
      <c r="E220" s="7">
        <v>0</v>
      </c>
      <c r="F220" s="78">
        <f t="shared" si="84"/>
        <v>0</v>
      </c>
      <c r="G220" s="79">
        <v>0</v>
      </c>
      <c r="H220" s="6">
        <v>0</v>
      </c>
      <c r="I220" s="6">
        <v>0</v>
      </c>
      <c r="J220" s="6">
        <v>0</v>
      </c>
      <c r="K220" s="6">
        <v>0</v>
      </c>
      <c r="L220" s="208"/>
      <c r="M220" s="204"/>
    </row>
    <row r="221" spans="1:13" ht="36.75" customHeight="1" x14ac:dyDescent="0.2">
      <c r="A221" s="194"/>
      <c r="B221" s="176"/>
      <c r="C221" s="206"/>
      <c r="D221" s="125" t="s">
        <v>7</v>
      </c>
      <c r="E221" s="7">
        <v>0</v>
      </c>
      <c r="F221" s="78">
        <f t="shared" si="84"/>
        <v>0</v>
      </c>
      <c r="G221" s="79">
        <v>0</v>
      </c>
      <c r="H221" s="6">
        <v>0</v>
      </c>
      <c r="I221" s="6">
        <v>0</v>
      </c>
      <c r="J221" s="6">
        <v>0</v>
      </c>
      <c r="K221" s="6">
        <v>0</v>
      </c>
      <c r="L221" s="208"/>
      <c r="M221" s="204"/>
    </row>
    <row r="222" spans="1:13" ht="47.25" customHeight="1" x14ac:dyDescent="0.2">
      <c r="A222" s="194"/>
      <c r="B222" s="176"/>
      <c r="C222" s="206"/>
      <c r="D222" s="125" t="s">
        <v>16</v>
      </c>
      <c r="E222" s="7">
        <v>0</v>
      </c>
      <c r="F222" s="78">
        <f t="shared" si="84"/>
        <v>0</v>
      </c>
      <c r="G222" s="79">
        <v>0</v>
      </c>
      <c r="H222" s="6">
        <v>0</v>
      </c>
      <c r="I222" s="6">
        <v>0</v>
      </c>
      <c r="J222" s="6">
        <v>0</v>
      </c>
      <c r="K222" s="6">
        <v>0</v>
      </c>
      <c r="L222" s="208"/>
      <c r="M222" s="204"/>
    </row>
    <row r="223" spans="1:13" ht="34.5" customHeight="1" x14ac:dyDescent="0.2">
      <c r="A223" s="195"/>
      <c r="B223" s="177"/>
      <c r="C223" s="207"/>
      <c r="D223" s="125" t="s">
        <v>26</v>
      </c>
      <c r="E223" s="7">
        <v>0</v>
      </c>
      <c r="F223" s="78">
        <f t="shared" si="84"/>
        <v>0</v>
      </c>
      <c r="G223" s="79">
        <v>0</v>
      </c>
      <c r="H223" s="6">
        <v>0</v>
      </c>
      <c r="I223" s="6">
        <v>0</v>
      </c>
      <c r="J223" s="6">
        <v>0</v>
      </c>
      <c r="K223" s="6">
        <v>0</v>
      </c>
      <c r="L223" s="208"/>
      <c r="M223" s="204"/>
    </row>
    <row r="224" spans="1:13" ht="15" x14ac:dyDescent="0.2">
      <c r="A224" s="193" t="s">
        <v>177</v>
      </c>
      <c r="B224" s="175" t="s">
        <v>241</v>
      </c>
      <c r="C224" s="205"/>
      <c r="D224" s="125" t="s">
        <v>2</v>
      </c>
      <c r="E224" s="7">
        <f>SUM(E225:E228)</f>
        <v>0</v>
      </c>
      <c r="F224" s="78">
        <f t="shared" si="80"/>
        <v>5213</v>
      </c>
      <c r="G224" s="78">
        <f t="shared" ref="G224:K224" si="85">SUM(G225:G228)</f>
        <v>5213</v>
      </c>
      <c r="H224" s="7">
        <f t="shared" si="85"/>
        <v>0</v>
      </c>
      <c r="I224" s="7">
        <f t="shared" si="85"/>
        <v>0</v>
      </c>
      <c r="J224" s="7">
        <f t="shared" si="85"/>
        <v>0</v>
      </c>
      <c r="K224" s="7">
        <f t="shared" si="85"/>
        <v>0</v>
      </c>
      <c r="L224" s="212"/>
      <c r="M224" s="205"/>
    </row>
    <row r="225" spans="1:15" ht="45" x14ac:dyDescent="0.2">
      <c r="A225" s="194"/>
      <c r="B225" s="176"/>
      <c r="C225" s="206"/>
      <c r="D225" s="125" t="s">
        <v>1</v>
      </c>
      <c r="E225" s="7">
        <v>0</v>
      </c>
      <c r="F225" s="78">
        <f t="shared" si="80"/>
        <v>0</v>
      </c>
      <c r="G225" s="79">
        <v>0</v>
      </c>
      <c r="H225" s="6">
        <v>0</v>
      </c>
      <c r="I225" s="6">
        <v>0</v>
      </c>
      <c r="J225" s="6">
        <v>0</v>
      </c>
      <c r="K225" s="6">
        <v>0</v>
      </c>
      <c r="L225" s="213"/>
      <c r="M225" s="206"/>
    </row>
    <row r="226" spans="1:15" ht="45" x14ac:dyDescent="0.2">
      <c r="A226" s="194"/>
      <c r="B226" s="176"/>
      <c r="C226" s="206"/>
      <c r="D226" s="125" t="s">
        <v>7</v>
      </c>
      <c r="E226" s="7">
        <v>0</v>
      </c>
      <c r="F226" s="78">
        <f t="shared" si="80"/>
        <v>0</v>
      </c>
      <c r="G226" s="79">
        <v>0</v>
      </c>
      <c r="H226" s="6">
        <v>0</v>
      </c>
      <c r="I226" s="6">
        <v>0</v>
      </c>
      <c r="J226" s="6">
        <v>0</v>
      </c>
      <c r="K226" s="6">
        <v>0</v>
      </c>
      <c r="L226" s="213"/>
      <c r="M226" s="206"/>
    </row>
    <row r="227" spans="1:15" ht="45" x14ac:dyDescent="0.2">
      <c r="A227" s="194"/>
      <c r="B227" s="176"/>
      <c r="C227" s="206"/>
      <c r="D227" s="125" t="s">
        <v>16</v>
      </c>
      <c r="E227" s="7">
        <v>0</v>
      </c>
      <c r="F227" s="78">
        <f t="shared" si="80"/>
        <v>5213</v>
      </c>
      <c r="G227" s="79">
        <v>5213</v>
      </c>
      <c r="H227" s="6">
        <v>0</v>
      </c>
      <c r="I227" s="6">
        <v>0</v>
      </c>
      <c r="J227" s="6">
        <v>0</v>
      </c>
      <c r="K227" s="6">
        <v>0</v>
      </c>
      <c r="L227" s="213"/>
      <c r="M227" s="206"/>
    </row>
    <row r="228" spans="1:15" ht="30" x14ac:dyDescent="0.2">
      <c r="A228" s="195"/>
      <c r="B228" s="177"/>
      <c r="C228" s="207"/>
      <c r="D228" s="125" t="s">
        <v>26</v>
      </c>
      <c r="E228" s="7">
        <v>0</v>
      </c>
      <c r="F228" s="78">
        <f t="shared" si="80"/>
        <v>0</v>
      </c>
      <c r="G228" s="79">
        <v>0</v>
      </c>
      <c r="H228" s="6">
        <v>0</v>
      </c>
      <c r="I228" s="6">
        <v>0</v>
      </c>
      <c r="J228" s="6">
        <v>0</v>
      </c>
      <c r="K228" s="6">
        <v>0</v>
      </c>
      <c r="L228" s="214"/>
      <c r="M228" s="207"/>
    </row>
    <row r="229" spans="1:15" ht="15" customHeight="1" x14ac:dyDescent="0.2">
      <c r="A229" s="193" t="s">
        <v>172</v>
      </c>
      <c r="B229" s="175" t="s">
        <v>242</v>
      </c>
      <c r="C229" s="205" t="s">
        <v>126</v>
      </c>
      <c r="D229" s="125" t="s">
        <v>2</v>
      </c>
      <c r="E229" s="7">
        <f>SUM(E230:E233)</f>
        <v>0</v>
      </c>
      <c r="F229" s="78">
        <f t="shared" ref="F229:F233" si="86">SUM(G229:K229)</f>
        <v>43711.200000000004</v>
      </c>
      <c r="G229" s="78">
        <f t="shared" ref="G229:K229" si="87">SUM(G230:G233)</f>
        <v>10450</v>
      </c>
      <c r="H229" s="137">
        <f t="shared" si="87"/>
        <v>10690.4</v>
      </c>
      <c r="I229" s="7">
        <f t="shared" si="87"/>
        <v>11285.4</v>
      </c>
      <c r="J229" s="7">
        <f t="shared" si="87"/>
        <v>11285.4</v>
      </c>
      <c r="K229" s="7">
        <f t="shared" si="87"/>
        <v>0</v>
      </c>
      <c r="L229" s="208"/>
      <c r="M229" s="204"/>
    </row>
    <row r="230" spans="1:15" ht="54" customHeight="1" x14ac:dyDescent="0.2">
      <c r="A230" s="194"/>
      <c r="B230" s="176"/>
      <c r="C230" s="206"/>
      <c r="D230" s="125" t="s">
        <v>1</v>
      </c>
      <c r="E230" s="7">
        <v>0</v>
      </c>
      <c r="F230" s="78">
        <f t="shared" si="86"/>
        <v>0</v>
      </c>
      <c r="G230" s="78">
        <v>0</v>
      </c>
      <c r="H230" s="7">
        <v>0</v>
      </c>
      <c r="I230" s="7">
        <v>0</v>
      </c>
      <c r="J230" s="7">
        <v>0</v>
      </c>
      <c r="K230" s="7">
        <v>0</v>
      </c>
      <c r="L230" s="208"/>
      <c r="M230" s="204"/>
    </row>
    <row r="231" spans="1:15" ht="39.75" customHeight="1" x14ac:dyDescent="0.2">
      <c r="A231" s="194"/>
      <c r="B231" s="176"/>
      <c r="C231" s="206"/>
      <c r="D231" s="125" t="s">
        <v>7</v>
      </c>
      <c r="E231" s="7">
        <v>0</v>
      </c>
      <c r="F231" s="78">
        <f t="shared" si="86"/>
        <v>0</v>
      </c>
      <c r="G231" s="78">
        <v>0</v>
      </c>
      <c r="H231" s="7">
        <v>0</v>
      </c>
      <c r="I231" s="7">
        <v>0</v>
      </c>
      <c r="J231" s="7">
        <v>0</v>
      </c>
      <c r="K231" s="7">
        <v>0</v>
      </c>
      <c r="L231" s="208"/>
      <c r="M231" s="204"/>
    </row>
    <row r="232" spans="1:15" ht="50.25" customHeight="1" x14ac:dyDescent="0.2">
      <c r="A232" s="194"/>
      <c r="B232" s="176"/>
      <c r="C232" s="206"/>
      <c r="D232" s="125" t="s">
        <v>16</v>
      </c>
      <c r="E232" s="7">
        <v>0</v>
      </c>
      <c r="F232" s="78">
        <f t="shared" si="86"/>
        <v>43711.200000000004</v>
      </c>
      <c r="G232" s="78">
        <v>10450</v>
      </c>
      <c r="H232" s="137">
        <v>10690.4</v>
      </c>
      <c r="I232" s="7">
        <v>11285.4</v>
      </c>
      <c r="J232" s="7">
        <v>11285.4</v>
      </c>
      <c r="K232" s="7">
        <v>0</v>
      </c>
      <c r="L232" s="208"/>
      <c r="M232" s="204"/>
      <c r="O232" s="84"/>
    </row>
    <row r="233" spans="1:15" ht="39" customHeight="1" x14ac:dyDescent="0.2">
      <c r="A233" s="195"/>
      <c r="B233" s="177"/>
      <c r="C233" s="207"/>
      <c r="D233" s="125" t="s">
        <v>26</v>
      </c>
      <c r="E233" s="7">
        <v>0</v>
      </c>
      <c r="F233" s="78">
        <f t="shared" si="86"/>
        <v>0</v>
      </c>
      <c r="G233" s="78">
        <v>0</v>
      </c>
      <c r="H233" s="7">
        <v>0</v>
      </c>
      <c r="I233" s="7">
        <v>0</v>
      </c>
      <c r="J233" s="7">
        <v>0</v>
      </c>
      <c r="K233" s="7">
        <v>0</v>
      </c>
      <c r="L233" s="208"/>
      <c r="M233" s="204"/>
    </row>
    <row r="234" spans="1:15" ht="15" customHeight="1" x14ac:dyDescent="0.2">
      <c r="A234" s="193" t="s">
        <v>176</v>
      </c>
      <c r="B234" s="175" t="s">
        <v>243</v>
      </c>
      <c r="C234" s="205" t="s">
        <v>126</v>
      </c>
      <c r="D234" s="125" t="s">
        <v>2</v>
      </c>
      <c r="E234" s="7">
        <f>SUM(E235:E238)</f>
        <v>0</v>
      </c>
      <c r="F234" s="78">
        <f t="shared" ref="F234:F243" si="88">SUM(G234:K234)</f>
        <v>0</v>
      </c>
      <c r="G234" s="78">
        <f t="shared" ref="G234:K234" si="89">SUM(G235:G238)</f>
        <v>0</v>
      </c>
      <c r="H234" s="7">
        <f t="shared" si="89"/>
        <v>0</v>
      </c>
      <c r="I234" s="7">
        <f t="shared" si="89"/>
        <v>0</v>
      </c>
      <c r="J234" s="7">
        <f t="shared" si="89"/>
        <v>0</v>
      </c>
      <c r="K234" s="7">
        <f t="shared" si="89"/>
        <v>0</v>
      </c>
      <c r="L234" s="208"/>
      <c r="M234" s="204"/>
    </row>
    <row r="235" spans="1:15" ht="51.75" customHeight="1" x14ac:dyDescent="0.2">
      <c r="A235" s="194"/>
      <c r="B235" s="176"/>
      <c r="C235" s="206"/>
      <c r="D235" s="125" t="s">
        <v>1</v>
      </c>
      <c r="E235" s="7">
        <v>0</v>
      </c>
      <c r="F235" s="78">
        <f t="shared" si="88"/>
        <v>0</v>
      </c>
      <c r="G235" s="78">
        <v>0</v>
      </c>
      <c r="H235" s="7">
        <v>0</v>
      </c>
      <c r="I235" s="7">
        <v>0</v>
      </c>
      <c r="J235" s="7">
        <v>0</v>
      </c>
      <c r="K235" s="7">
        <v>0</v>
      </c>
      <c r="L235" s="208"/>
      <c r="M235" s="204"/>
    </row>
    <row r="236" spans="1:15" ht="39" customHeight="1" x14ac:dyDescent="0.2">
      <c r="A236" s="194"/>
      <c r="B236" s="176"/>
      <c r="C236" s="206"/>
      <c r="D236" s="125" t="s">
        <v>7</v>
      </c>
      <c r="E236" s="7">
        <v>0</v>
      </c>
      <c r="F236" s="78">
        <f t="shared" si="88"/>
        <v>0</v>
      </c>
      <c r="G236" s="78">
        <v>0</v>
      </c>
      <c r="H236" s="7">
        <v>0</v>
      </c>
      <c r="I236" s="7">
        <v>0</v>
      </c>
      <c r="J236" s="7">
        <v>0</v>
      </c>
      <c r="K236" s="7">
        <v>0</v>
      </c>
      <c r="L236" s="208"/>
      <c r="M236" s="204"/>
    </row>
    <row r="237" spans="1:15" ht="52.5" customHeight="1" x14ac:dyDescent="0.2">
      <c r="A237" s="194"/>
      <c r="B237" s="176"/>
      <c r="C237" s="206"/>
      <c r="D237" s="125" t="s">
        <v>16</v>
      </c>
      <c r="E237" s="7">
        <v>0</v>
      </c>
      <c r="F237" s="78">
        <f t="shared" si="88"/>
        <v>0</v>
      </c>
      <c r="G237" s="78">
        <v>0</v>
      </c>
      <c r="H237" s="7">
        <v>0</v>
      </c>
      <c r="I237" s="7">
        <v>0</v>
      </c>
      <c r="J237" s="7">
        <v>0</v>
      </c>
      <c r="K237" s="7">
        <v>0</v>
      </c>
      <c r="L237" s="208"/>
      <c r="M237" s="204"/>
    </row>
    <row r="238" spans="1:15" ht="40.5" customHeight="1" x14ac:dyDescent="0.2">
      <c r="A238" s="195"/>
      <c r="B238" s="177"/>
      <c r="C238" s="207"/>
      <c r="D238" s="125" t="s">
        <v>26</v>
      </c>
      <c r="E238" s="7">
        <v>0</v>
      </c>
      <c r="F238" s="78">
        <f t="shared" si="88"/>
        <v>0</v>
      </c>
      <c r="G238" s="78">
        <v>0</v>
      </c>
      <c r="H238" s="7">
        <v>0</v>
      </c>
      <c r="I238" s="7">
        <v>0</v>
      </c>
      <c r="J238" s="7">
        <v>0</v>
      </c>
      <c r="K238" s="7">
        <v>0</v>
      </c>
      <c r="L238" s="208"/>
      <c r="M238" s="204"/>
    </row>
    <row r="239" spans="1:15" ht="15" customHeight="1" x14ac:dyDescent="0.2">
      <c r="A239" s="193" t="s">
        <v>178</v>
      </c>
      <c r="B239" s="175" t="s">
        <v>244</v>
      </c>
      <c r="C239" s="205" t="s">
        <v>126</v>
      </c>
      <c r="D239" s="125" t="s">
        <v>2</v>
      </c>
      <c r="E239" s="7">
        <f>SUM(E240:E243)</f>
        <v>0</v>
      </c>
      <c r="F239" s="78">
        <f t="shared" si="88"/>
        <v>4750</v>
      </c>
      <c r="G239" s="78">
        <f t="shared" ref="G239:K239" si="90">SUM(G240:G243)</f>
        <v>4750</v>
      </c>
      <c r="H239" s="7">
        <f t="shared" si="90"/>
        <v>0</v>
      </c>
      <c r="I239" s="7">
        <f t="shared" si="90"/>
        <v>0</v>
      </c>
      <c r="J239" s="7">
        <f t="shared" si="90"/>
        <v>0</v>
      </c>
      <c r="K239" s="7">
        <f t="shared" si="90"/>
        <v>0</v>
      </c>
      <c r="L239" s="208"/>
      <c r="M239" s="204"/>
    </row>
    <row r="240" spans="1:15" ht="54" customHeight="1" x14ac:dyDescent="0.2">
      <c r="A240" s="194"/>
      <c r="B240" s="176"/>
      <c r="C240" s="206"/>
      <c r="D240" s="125" t="s">
        <v>1</v>
      </c>
      <c r="E240" s="7">
        <v>0</v>
      </c>
      <c r="F240" s="78">
        <f t="shared" si="88"/>
        <v>0</v>
      </c>
      <c r="G240" s="78">
        <v>0</v>
      </c>
      <c r="H240" s="7">
        <v>0</v>
      </c>
      <c r="I240" s="7">
        <v>0</v>
      </c>
      <c r="J240" s="7">
        <v>0</v>
      </c>
      <c r="K240" s="7">
        <v>0</v>
      </c>
      <c r="L240" s="208"/>
      <c r="M240" s="204"/>
    </row>
    <row r="241" spans="1:15" ht="39" customHeight="1" x14ac:dyDescent="0.2">
      <c r="A241" s="194"/>
      <c r="B241" s="176"/>
      <c r="C241" s="206"/>
      <c r="D241" s="125" t="s">
        <v>7</v>
      </c>
      <c r="E241" s="7">
        <v>0</v>
      </c>
      <c r="F241" s="78">
        <f t="shared" si="88"/>
        <v>0</v>
      </c>
      <c r="G241" s="78">
        <v>0</v>
      </c>
      <c r="H241" s="7">
        <v>0</v>
      </c>
      <c r="I241" s="7">
        <v>0</v>
      </c>
      <c r="J241" s="7">
        <v>0</v>
      </c>
      <c r="K241" s="7">
        <v>0</v>
      </c>
      <c r="L241" s="208"/>
      <c r="M241" s="204"/>
    </row>
    <row r="242" spans="1:15" ht="47.25" customHeight="1" x14ac:dyDescent="0.2">
      <c r="A242" s="194"/>
      <c r="B242" s="176"/>
      <c r="C242" s="206"/>
      <c r="D242" s="125" t="s">
        <v>16</v>
      </c>
      <c r="E242" s="7">
        <v>0</v>
      </c>
      <c r="F242" s="78">
        <f t="shared" si="88"/>
        <v>4750</v>
      </c>
      <c r="G242" s="78">
        <v>4750</v>
      </c>
      <c r="H242" s="7">
        <v>0</v>
      </c>
      <c r="I242" s="7">
        <v>0</v>
      </c>
      <c r="J242" s="7">
        <v>0</v>
      </c>
      <c r="K242" s="7">
        <v>0</v>
      </c>
      <c r="L242" s="208"/>
      <c r="M242" s="204"/>
    </row>
    <row r="243" spans="1:15" ht="34.5" customHeight="1" x14ac:dyDescent="0.2">
      <c r="A243" s="195"/>
      <c r="B243" s="177"/>
      <c r="C243" s="207"/>
      <c r="D243" s="125" t="s">
        <v>26</v>
      </c>
      <c r="E243" s="7">
        <v>0</v>
      </c>
      <c r="F243" s="78">
        <f t="shared" si="88"/>
        <v>0</v>
      </c>
      <c r="G243" s="78">
        <v>0</v>
      </c>
      <c r="H243" s="7">
        <v>0</v>
      </c>
      <c r="I243" s="7">
        <v>0</v>
      </c>
      <c r="J243" s="7">
        <v>0</v>
      </c>
      <c r="K243" s="7">
        <v>0</v>
      </c>
      <c r="L243" s="208"/>
      <c r="M243" s="204"/>
    </row>
    <row r="244" spans="1:15" ht="15" customHeight="1" x14ac:dyDescent="0.2">
      <c r="A244" s="193" t="s">
        <v>180</v>
      </c>
      <c r="B244" s="175" t="s">
        <v>245</v>
      </c>
      <c r="C244" s="205">
        <v>2020</v>
      </c>
      <c r="D244" s="125" t="s">
        <v>2</v>
      </c>
      <c r="E244" s="7">
        <f>SUM(E245:E248)</f>
        <v>0</v>
      </c>
      <c r="F244" s="78">
        <f t="shared" ref="F244:F253" si="91">SUM(G244:K244)</f>
        <v>3861</v>
      </c>
      <c r="G244" s="78">
        <f t="shared" ref="G244:K244" si="92">SUM(G245:G248)</f>
        <v>3861</v>
      </c>
      <c r="H244" s="7">
        <f t="shared" si="92"/>
        <v>0</v>
      </c>
      <c r="I244" s="7">
        <f t="shared" si="92"/>
        <v>0</v>
      </c>
      <c r="J244" s="7">
        <f t="shared" si="92"/>
        <v>0</v>
      </c>
      <c r="K244" s="7">
        <f t="shared" si="92"/>
        <v>0</v>
      </c>
      <c r="L244" s="208"/>
      <c r="M244" s="204"/>
    </row>
    <row r="245" spans="1:15" ht="51.75" customHeight="1" x14ac:dyDescent="0.2">
      <c r="A245" s="194"/>
      <c r="B245" s="176"/>
      <c r="C245" s="206"/>
      <c r="D245" s="125" t="s">
        <v>1</v>
      </c>
      <c r="E245" s="7">
        <v>0</v>
      </c>
      <c r="F245" s="78">
        <f t="shared" si="91"/>
        <v>0</v>
      </c>
      <c r="G245" s="78">
        <v>0</v>
      </c>
      <c r="H245" s="7">
        <v>0</v>
      </c>
      <c r="I245" s="7">
        <v>0</v>
      </c>
      <c r="J245" s="7">
        <v>0</v>
      </c>
      <c r="K245" s="7">
        <v>0</v>
      </c>
      <c r="L245" s="208"/>
      <c r="M245" s="204"/>
    </row>
    <row r="246" spans="1:15" ht="39" customHeight="1" x14ac:dyDescent="0.2">
      <c r="A246" s="194"/>
      <c r="B246" s="176"/>
      <c r="C246" s="206"/>
      <c r="D246" s="125" t="s">
        <v>7</v>
      </c>
      <c r="E246" s="7">
        <v>0</v>
      </c>
      <c r="F246" s="78">
        <f t="shared" si="91"/>
        <v>0</v>
      </c>
      <c r="G246" s="78">
        <v>0</v>
      </c>
      <c r="H246" s="7">
        <v>0</v>
      </c>
      <c r="I246" s="7">
        <v>0</v>
      </c>
      <c r="J246" s="7">
        <v>0</v>
      </c>
      <c r="K246" s="7">
        <v>0</v>
      </c>
      <c r="L246" s="208"/>
      <c r="M246" s="204"/>
    </row>
    <row r="247" spans="1:15" ht="52.5" customHeight="1" x14ac:dyDescent="0.2">
      <c r="A247" s="194"/>
      <c r="B247" s="176"/>
      <c r="C247" s="206"/>
      <c r="D247" s="125" t="s">
        <v>16</v>
      </c>
      <c r="E247" s="7">
        <v>0</v>
      </c>
      <c r="F247" s="78">
        <f t="shared" si="91"/>
        <v>3861</v>
      </c>
      <c r="G247" s="78">
        <v>3861</v>
      </c>
      <c r="H247" s="7">
        <v>0</v>
      </c>
      <c r="I247" s="7">
        <v>0</v>
      </c>
      <c r="J247" s="7">
        <v>0</v>
      </c>
      <c r="K247" s="7">
        <v>0</v>
      </c>
      <c r="L247" s="208"/>
      <c r="M247" s="204"/>
    </row>
    <row r="248" spans="1:15" ht="40.5" customHeight="1" x14ac:dyDescent="0.2">
      <c r="A248" s="195"/>
      <c r="B248" s="177"/>
      <c r="C248" s="207"/>
      <c r="D248" s="125" t="s">
        <v>26</v>
      </c>
      <c r="E248" s="7">
        <v>0</v>
      </c>
      <c r="F248" s="78">
        <f t="shared" si="91"/>
        <v>0</v>
      </c>
      <c r="G248" s="78">
        <v>0</v>
      </c>
      <c r="H248" s="7">
        <v>0</v>
      </c>
      <c r="I248" s="7">
        <v>0</v>
      </c>
      <c r="J248" s="7">
        <v>0</v>
      </c>
      <c r="K248" s="7">
        <v>0</v>
      </c>
      <c r="L248" s="208"/>
      <c r="M248" s="204"/>
    </row>
    <row r="249" spans="1:15" ht="15" customHeight="1" x14ac:dyDescent="0.2">
      <c r="A249" s="193" t="s">
        <v>181</v>
      </c>
      <c r="B249" s="175" t="s">
        <v>246</v>
      </c>
      <c r="C249" s="205">
        <v>2020</v>
      </c>
      <c r="D249" s="125" t="s">
        <v>2</v>
      </c>
      <c r="E249" s="7">
        <f>SUM(E250:E253)</f>
        <v>0</v>
      </c>
      <c r="F249" s="78">
        <f t="shared" si="91"/>
        <v>5079.2</v>
      </c>
      <c r="G249" s="78">
        <f t="shared" ref="G249:K249" si="93">SUM(G250:G253)</f>
        <v>4002.4</v>
      </c>
      <c r="H249" s="7">
        <f t="shared" si="93"/>
        <v>1076.8</v>
      </c>
      <c r="I249" s="7">
        <f t="shared" si="93"/>
        <v>0</v>
      </c>
      <c r="J249" s="7">
        <f t="shared" si="93"/>
        <v>0</v>
      </c>
      <c r="K249" s="7">
        <f t="shared" si="93"/>
        <v>0</v>
      </c>
      <c r="L249" s="208"/>
      <c r="M249" s="204"/>
    </row>
    <row r="250" spans="1:15" ht="54" customHeight="1" x14ac:dyDescent="0.2">
      <c r="A250" s="194"/>
      <c r="B250" s="176"/>
      <c r="C250" s="206"/>
      <c r="D250" s="125" t="s">
        <v>1</v>
      </c>
      <c r="E250" s="7">
        <v>0</v>
      </c>
      <c r="F250" s="78">
        <f t="shared" si="91"/>
        <v>0</v>
      </c>
      <c r="G250" s="78">
        <v>0</v>
      </c>
      <c r="H250" s="7">
        <v>0</v>
      </c>
      <c r="I250" s="7">
        <v>0</v>
      </c>
      <c r="J250" s="7">
        <v>0</v>
      </c>
      <c r="K250" s="7">
        <v>0</v>
      </c>
      <c r="L250" s="208"/>
      <c r="M250" s="204"/>
    </row>
    <row r="251" spans="1:15" ht="39" customHeight="1" x14ac:dyDescent="0.2">
      <c r="A251" s="194"/>
      <c r="B251" s="176"/>
      <c r="C251" s="206"/>
      <c r="D251" s="125" t="s">
        <v>7</v>
      </c>
      <c r="E251" s="7">
        <v>0</v>
      </c>
      <c r="F251" s="78">
        <f t="shared" si="91"/>
        <v>0</v>
      </c>
      <c r="G251" s="78">
        <v>0</v>
      </c>
      <c r="H251" s="7">
        <v>0</v>
      </c>
      <c r="I251" s="7">
        <v>0</v>
      </c>
      <c r="J251" s="7">
        <v>0</v>
      </c>
      <c r="K251" s="7">
        <v>0</v>
      </c>
      <c r="L251" s="208"/>
      <c r="M251" s="204"/>
    </row>
    <row r="252" spans="1:15" ht="47.25" customHeight="1" x14ac:dyDescent="0.2">
      <c r="A252" s="194"/>
      <c r="B252" s="176"/>
      <c r="C252" s="206"/>
      <c r="D252" s="125" t="s">
        <v>16</v>
      </c>
      <c r="E252" s="7">
        <v>0</v>
      </c>
      <c r="F252" s="78">
        <f t="shared" si="91"/>
        <v>5079.2</v>
      </c>
      <c r="G252" s="78">
        <v>4002.4</v>
      </c>
      <c r="H252" s="7">
        <v>1076.8</v>
      </c>
      <c r="I252" s="7">
        <v>0</v>
      </c>
      <c r="J252" s="7">
        <v>0</v>
      </c>
      <c r="K252" s="7">
        <v>0</v>
      </c>
      <c r="L252" s="208"/>
      <c r="M252" s="204"/>
      <c r="O252" s="84"/>
    </row>
    <row r="253" spans="1:15" ht="34.5" customHeight="1" x14ac:dyDescent="0.2">
      <c r="A253" s="195"/>
      <c r="B253" s="177"/>
      <c r="C253" s="207"/>
      <c r="D253" s="125" t="s">
        <v>26</v>
      </c>
      <c r="E253" s="7">
        <v>0</v>
      </c>
      <c r="F253" s="78">
        <f t="shared" si="91"/>
        <v>0</v>
      </c>
      <c r="G253" s="78">
        <v>0</v>
      </c>
      <c r="H253" s="7">
        <v>0</v>
      </c>
      <c r="I253" s="7">
        <v>0</v>
      </c>
      <c r="J253" s="7">
        <v>0</v>
      </c>
      <c r="K253" s="7">
        <v>0</v>
      </c>
      <c r="L253" s="208"/>
      <c r="M253" s="204"/>
    </row>
    <row r="254" spans="1:15" ht="15" customHeight="1" x14ac:dyDescent="0.2">
      <c r="A254" s="193" t="s">
        <v>182</v>
      </c>
      <c r="B254" s="175" t="s">
        <v>302</v>
      </c>
      <c r="C254" s="205">
        <v>2020</v>
      </c>
      <c r="D254" s="125" t="s">
        <v>2</v>
      </c>
      <c r="E254" s="7">
        <f>SUM(E255:E258)</f>
        <v>0</v>
      </c>
      <c r="F254" s="78">
        <f t="shared" ref="F254:F288" si="94">SUM(G254:K254)</f>
        <v>386</v>
      </c>
      <c r="G254" s="78">
        <f t="shared" ref="G254:K254" si="95">SUM(G255:G258)</f>
        <v>386</v>
      </c>
      <c r="H254" s="7">
        <f t="shared" si="95"/>
        <v>0</v>
      </c>
      <c r="I254" s="7">
        <f t="shared" si="95"/>
        <v>0</v>
      </c>
      <c r="J254" s="7">
        <f t="shared" si="95"/>
        <v>0</v>
      </c>
      <c r="K254" s="7">
        <f t="shared" si="95"/>
        <v>0</v>
      </c>
      <c r="L254" s="208"/>
      <c r="M254" s="204"/>
    </row>
    <row r="255" spans="1:15" ht="54" customHeight="1" x14ac:dyDescent="0.2">
      <c r="A255" s="194"/>
      <c r="B255" s="176"/>
      <c r="C255" s="206"/>
      <c r="D255" s="125" t="s">
        <v>1</v>
      </c>
      <c r="E255" s="7">
        <v>0</v>
      </c>
      <c r="F255" s="78">
        <f t="shared" si="94"/>
        <v>0</v>
      </c>
      <c r="G255" s="78">
        <v>0</v>
      </c>
      <c r="H255" s="7">
        <v>0</v>
      </c>
      <c r="I255" s="7">
        <v>0</v>
      </c>
      <c r="J255" s="7">
        <v>0</v>
      </c>
      <c r="K255" s="7">
        <v>0</v>
      </c>
      <c r="L255" s="208"/>
      <c r="M255" s="204"/>
    </row>
    <row r="256" spans="1:15" ht="39" customHeight="1" x14ac:dyDescent="0.2">
      <c r="A256" s="194"/>
      <c r="B256" s="176"/>
      <c r="C256" s="206"/>
      <c r="D256" s="125" t="s">
        <v>7</v>
      </c>
      <c r="E256" s="7">
        <v>0</v>
      </c>
      <c r="F256" s="78">
        <f t="shared" si="94"/>
        <v>0</v>
      </c>
      <c r="G256" s="78">
        <v>0</v>
      </c>
      <c r="H256" s="7">
        <v>0</v>
      </c>
      <c r="I256" s="7">
        <v>0</v>
      </c>
      <c r="J256" s="7">
        <v>0</v>
      </c>
      <c r="K256" s="7">
        <v>0</v>
      </c>
      <c r="L256" s="208"/>
      <c r="M256" s="204"/>
    </row>
    <row r="257" spans="1:14" ht="47.25" customHeight="1" x14ac:dyDescent="0.2">
      <c r="A257" s="194"/>
      <c r="B257" s="176"/>
      <c r="C257" s="206"/>
      <c r="D257" s="125" t="s">
        <v>16</v>
      </c>
      <c r="E257" s="7">
        <v>0</v>
      </c>
      <c r="F257" s="78">
        <f t="shared" si="94"/>
        <v>386</v>
      </c>
      <c r="G257" s="78">
        <v>386</v>
      </c>
      <c r="H257" s="7">
        <v>0</v>
      </c>
      <c r="I257" s="7">
        <v>0</v>
      </c>
      <c r="J257" s="7">
        <v>0</v>
      </c>
      <c r="K257" s="7">
        <v>0</v>
      </c>
      <c r="L257" s="208"/>
      <c r="M257" s="204"/>
    </row>
    <row r="258" spans="1:14" ht="34.5" customHeight="1" x14ac:dyDescent="0.2">
      <c r="A258" s="195"/>
      <c r="B258" s="177"/>
      <c r="C258" s="207"/>
      <c r="D258" s="125" t="s">
        <v>26</v>
      </c>
      <c r="E258" s="7">
        <v>0</v>
      </c>
      <c r="F258" s="78">
        <f t="shared" si="94"/>
        <v>0</v>
      </c>
      <c r="G258" s="78">
        <v>0</v>
      </c>
      <c r="H258" s="7">
        <v>0</v>
      </c>
      <c r="I258" s="7">
        <v>0</v>
      </c>
      <c r="J258" s="7">
        <v>0</v>
      </c>
      <c r="K258" s="7">
        <v>0</v>
      </c>
      <c r="L258" s="208"/>
      <c r="M258" s="204"/>
    </row>
    <row r="259" spans="1:14" ht="15" customHeight="1" x14ac:dyDescent="0.2">
      <c r="A259" s="193" t="s">
        <v>184</v>
      </c>
      <c r="B259" s="175" t="s">
        <v>247</v>
      </c>
      <c r="C259" s="205">
        <v>2020</v>
      </c>
      <c r="D259" s="125" t="s">
        <v>2</v>
      </c>
      <c r="E259" s="7">
        <f>SUM(E260:E263)</f>
        <v>0</v>
      </c>
      <c r="F259" s="78">
        <f t="shared" ref="F259:F263" si="96">SUM(G259:K259)</f>
        <v>24400</v>
      </c>
      <c r="G259" s="78">
        <f t="shared" ref="G259:K259" si="97">SUM(G260:G263)</f>
        <v>24400</v>
      </c>
      <c r="H259" s="7">
        <f t="shared" si="97"/>
        <v>0</v>
      </c>
      <c r="I259" s="7">
        <f t="shared" si="97"/>
        <v>0</v>
      </c>
      <c r="J259" s="7">
        <f t="shared" si="97"/>
        <v>0</v>
      </c>
      <c r="K259" s="7">
        <f t="shared" si="97"/>
        <v>0</v>
      </c>
      <c r="L259" s="208"/>
      <c r="M259" s="204"/>
    </row>
    <row r="260" spans="1:14" ht="54" customHeight="1" x14ac:dyDescent="0.2">
      <c r="A260" s="194"/>
      <c r="B260" s="176"/>
      <c r="C260" s="206"/>
      <c r="D260" s="125" t="s">
        <v>1</v>
      </c>
      <c r="E260" s="7">
        <v>0</v>
      </c>
      <c r="F260" s="78">
        <f t="shared" si="96"/>
        <v>0</v>
      </c>
      <c r="G260" s="78">
        <v>0</v>
      </c>
      <c r="H260" s="7">
        <v>0</v>
      </c>
      <c r="I260" s="7">
        <v>0</v>
      </c>
      <c r="J260" s="7">
        <v>0</v>
      </c>
      <c r="K260" s="7">
        <v>0</v>
      </c>
      <c r="L260" s="208"/>
      <c r="M260" s="204"/>
    </row>
    <row r="261" spans="1:14" ht="54.75" customHeight="1" x14ac:dyDescent="0.2">
      <c r="A261" s="194"/>
      <c r="B261" s="176"/>
      <c r="C261" s="206"/>
      <c r="D261" s="125" t="s">
        <v>7</v>
      </c>
      <c r="E261" s="7">
        <v>0</v>
      </c>
      <c r="F261" s="78">
        <f t="shared" si="96"/>
        <v>0</v>
      </c>
      <c r="G261" s="78">
        <v>0</v>
      </c>
      <c r="H261" s="7">
        <v>0</v>
      </c>
      <c r="I261" s="7">
        <v>0</v>
      </c>
      <c r="J261" s="7">
        <v>0</v>
      </c>
      <c r="K261" s="7">
        <v>0</v>
      </c>
      <c r="L261" s="208"/>
      <c r="M261" s="204"/>
    </row>
    <row r="262" spans="1:14" ht="47.25" customHeight="1" x14ac:dyDescent="0.2">
      <c r="A262" s="194"/>
      <c r="B262" s="176"/>
      <c r="C262" s="206"/>
      <c r="D262" s="125" t="s">
        <v>16</v>
      </c>
      <c r="E262" s="7">
        <v>0</v>
      </c>
      <c r="F262" s="78">
        <f t="shared" si="96"/>
        <v>24400</v>
      </c>
      <c r="G262" s="78">
        <v>24400</v>
      </c>
      <c r="H262" s="7">
        <v>0</v>
      </c>
      <c r="I262" s="7">
        <v>0</v>
      </c>
      <c r="J262" s="7">
        <v>0</v>
      </c>
      <c r="K262" s="7">
        <v>0</v>
      </c>
      <c r="L262" s="208"/>
      <c r="M262" s="204"/>
      <c r="N262" s="85"/>
    </row>
    <row r="263" spans="1:14" ht="34.5" customHeight="1" x14ac:dyDescent="0.2">
      <c r="A263" s="195"/>
      <c r="B263" s="177"/>
      <c r="C263" s="207"/>
      <c r="D263" s="125" t="s">
        <v>26</v>
      </c>
      <c r="E263" s="7">
        <v>0</v>
      </c>
      <c r="F263" s="78">
        <f t="shared" si="96"/>
        <v>0</v>
      </c>
      <c r="G263" s="78">
        <v>0</v>
      </c>
      <c r="H263" s="7">
        <v>0</v>
      </c>
      <c r="I263" s="7">
        <v>0</v>
      </c>
      <c r="J263" s="7">
        <v>0</v>
      </c>
      <c r="K263" s="7">
        <v>0</v>
      </c>
      <c r="L263" s="208"/>
      <c r="M263" s="204"/>
    </row>
    <row r="264" spans="1:14" ht="15" customHeight="1" x14ac:dyDescent="0.2">
      <c r="A264" s="193" t="s">
        <v>197</v>
      </c>
      <c r="B264" s="175" t="s">
        <v>251</v>
      </c>
      <c r="C264" s="205">
        <v>2020</v>
      </c>
      <c r="D264" s="125" t="s">
        <v>2</v>
      </c>
      <c r="E264" s="7">
        <f>SUM(E265:E268)</f>
        <v>0</v>
      </c>
      <c r="F264" s="78">
        <f t="shared" ref="F264:F278" si="98">SUM(G264:K264)</f>
        <v>590.95000000000005</v>
      </c>
      <c r="G264" s="78">
        <f t="shared" ref="G264:K264" si="99">SUM(G265:G268)</f>
        <v>590.95000000000005</v>
      </c>
      <c r="H264" s="7">
        <f t="shared" si="99"/>
        <v>0</v>
      </c>
      <c r="I264" s="7">
        <f t="shared" si="99"/>
        <v>0</v>
      </c>
      <c r="J264" s="7">
        <f t="shared" si="99"/>
        <v>0</v>
      </c>
      <c r="K264" s="7">
        <f t="shared" si="99"/>
        <v>0</v>
      </c>
      <c r="L264" s="208"/>
      <c r="M264" s="204"/>
    </row>
    <row r="265" spans="1:14" ht="54" customHeight="1" x14ac:dyDescent="0.2">
      <c r="A265" s="194"/>
      <c r="B265" s="176"/>
      <c r="C265" s="206"/>
      <c r="D265" s="125" t="s">
        <v>1</v>
      </c>
      <c r="E265" s="7">
        <v>0</v>
      </c>
      <c r="F265" s="78">
        <f t="shared" si="98"/>
        <v>0</v>
      </c>
      <c r="G265" s="78">
        <v>0</v>
      </c>
      <c r="H265" s="7">
        <v>0</v>
      </c>
      <c r="I265" s="7">
        <v>0</v>
      </c>
      <c r="J265" s="7">
        <v>0</v>
      </c>
      <c r="K265" s="7">
        <v>0</v>
      </c>
      <c r="L265" s="208"/>
      <c r="M265" s="204"/>
    </row>
    <row r="266" spans="1:14" ht="45" x14ac:dyDescent="0.2">
      <c r="A266" s="194"/>
      <c r="B266" s="176"/>
      <c r="C266" s="206"/>
      <c r="D266" s="125" t="s">
        <v>7</v>
      </c>
      <c r="E266" s="7">
        <v>0</v>
      </c>
      <c r="F266" s="78">
        <f t="shared" si="98"/>
        <v>0</v>
      </c>
      <c r="G266" s="78">
        <v>0</v>
      </c>
      <c r="H266" s="7">
        <v>0</v>
      </c>
      <c r="I266" s="7">
        <v>0</v>
      </c>
      <c r="J266" s="7">
        <v>0</v>
      </c>
      <c r="K266" s="7">
        <v>0</v>
      </c>
      <c r="L266" s="208"/>
      <c r="M266" s="204"/>
    </row>
    <row r="267" spans="1:14" ht="47.25" customHeight="1" x14ac:dyDescent="0.2">
      <c r="A267" s="194"/>
      <c r="B267" s="176"/>
      <c r="C267" s="206"/>
      <c r="D267" s="125" t="s">
        <v>16</v>
      </c>
      <c r="E267" s="7">
        <v>0</v>
      </c>
      <c r="F267" s="78">
        <f t="shared" si="98"/>
        <v>590.95000000000005</v>
      </c>
      <c r="G267" s="78">
        <v>590.95000000000005</v>
      </c>
      <c r="H267" s="7">
        <v>0</v>
      </c>
      <c r="I267" s="7">
        <v>0</v>
      </c>
      <c r="J267" s="7">
        <v>0</v>
      </c>
      <c r="K267" s="7">
        <v>0</v>
      </c>
      <c r="L267" s="208"/>
      <c r="M267" s="204"/>
      <c r="N267" s="85"/>
    </row>
    <row r="268" spans="1:14" ht="34.5" customHeight="1" x14ac:dyDescent="0.2">
      <c r="A268" s="195"/>
      <c r="B268" s="177"/>
      <c r="C268" s="207"/>
      <c r="D268" s="125" t="s">
        <v>26</v>
      </c>
      <c r="E268" s="7">
        <v>0</v>
      </c>
      <c r="F268" s="78">
        <f t="shared" si="98"/>
        <v>0</v>
      </c>
      <c r="G268" s="78">
        <v>0</v>
      </c>
      <c r="H268" s="7">
        <v>0</v>
      </c>
      <c r="I268" s="7">
        <v>0</v>
      </c>
      <c r="J268" s="7">
        <v>0</v>
      </c>
      <c r="K268" s="7">
        <v>0</v>
      </c>
      <c r="L268" s="208"/>
      <c r="M268" s="204"/>
    </row>
    <row r="269" spans="1:14" ht="15" customHeight="1" x14ac:dyDescent="0.2">
      <c r="A269" s="193" t="s">
        <v>230</v>
      </c>
      <c r="B269" s="175" t="s">
        <v>252</v>
      </c>
      <c r="C269" s="205">
        <v>2020</v>
      </c>
      <c r="D269" s="125" t="s">
        <v>2</v>
      </c>
      <c r="E269" s="7">
        <f>SUM(E270:E273)</f>
        <v>0</v>
      </c>
      <c r="F269" s="78">
        <f t="shared" si="98"/>
        <v>170</v>
      </c>
      <c r="G269" s="78">
        <f t="shared" ref="G269:K269" si="100">SUM(G270:G273)</f>
        <v>0</v>
      </c>
      <c r="H269" s="7">
        <f t="shared" si="100"/>
        <v>170</v>
      </c>
      <c r="I269" s="7">
        <f t="shared" si="100"/>
        <v>0</v>
      </c>
      <c r="J269" s="7">
        <f t="shared" si="100"/>
        <v>0</v>
      </c>
      <c r="K269" s="7">
        <f t="shared" si="100"/>
        <v>0</v>
      </c>
      <c r="L269" s="208"/>
      <c r="M269" s="204"/>
    </row>
    <row r="270" spans="1:14" ht="54" customHeight="1" x14ac:dyDescent="0.2">
      <c r="A270" s="194"/>
      <c r="B270" s="176"/>
      <c r="C270" s="206"/>
      <c r="D270" s="125" t="s">
        <v>1</v>
      </c>
      <c r="E270" s="7">
        <v>0</v>
      </c>
      <c r="F270" s="78">
        <f t="shared" si="98"/>
        <v>0</v>
      </c>
      <c r="G270" s="78">
        <v>0</v>
      </c>
      <c r="H270" s="7">
        <v>0</v>
      </c>
      <c r="I270" s="7">
        <v>0</v>
      </c>
      <c r="J270" s="7">
        <v>0</v>
      </c>
      <c r="K270" s="7">
        <v>0</v>
      </c>
      <c r="L270" s="208"/>
      <c r="M270" s="204"/>
    </row>
    <row r="271" spans="1:14" ht="39" customHeight="1" x14ac:dyDescent="0.2">
      <c r="A271" s="194"/>
      <c r="B271" s="176"/>
      <c r="C271" s="206"/>
      <c r="D271" s="125" t="s">
        <v>7</v>
      </c>
      <c r="E271" s="7">
        <v>0</v>
      </c>
      <c r="F271" s="78">
        <f t="shared" si="98"/>
        <v>0</v>
      </c>
      <c r="G271" s="78">
        <v>0</v>
      </c>
      <c r="H271" s="7">
        <v>0</v>
      </c>
      <c r="I271" s="7">
        <v>0</v>
      </c>
      <c r="J271" s="7">
        <v>0</v>
      </c>
      <c r="K271" s="7">
        <v>0</v>
      </c>
      <c r="L271" s="208"/>
      <c r="M271" s="204"/>
    </row>
    <row r="272" spans="1:14" ht="47.25" customHeight="1" x14ac:dyDescent="0.2">
      <c r="A272" s="194"/>
      <c r="B272" s="176"/>
      <c r="C272" s="206"/>
      <c r="D272" s="125" t="s">
        <v>16</v>
      </c>
      <c r="E272" s="7">
        <v>0</v>
      </c>
      <c r="F272" s="78">
        <f t="shared" si="98"/>
        <v>170</v>
      </c>
      <c r="G272" s="78">
        <v>0</v>
      </c>
      <c r="H272" s="7">
        <v>170</v>
      </c>
      <c r="I272" s="7">
        <v>0</v>
      </c>
      <c r="J272" s="7">
        <v>0</v>
      </c>
      <c r="K272" s="7">
        <v>0</v>
      </c>
      <c r="L272" s="208"/>
      <c r="M272" s="204"/>
    </row>
    <row r="273" spans="1:14" ht="34.5" customHeight="1" x14ac:dyDescent="0.2">
      <c r="A273" s="195"/>
      <c r="B273" s="177"/>
      <c r="C273" s="207"/>
      <c r="D273" s="125" t="s">
        <v>26</v>
      </c>
      <c r="E273" s="7">
        <v>0</v>
      </c>
      <c r="F273" s="78">
        <f t="shared" si="98"/>
        <v>0</v>
      </c>
      <c r="G273" s="78">
        <v>0</v>
      </c>
      <c r="H273" s="7">
        <v>0</v>
      </c>
      <c r="I273" s="7">
        <v>0</v>
      </c>
      <c r="J273" s="7">
        <v>0</v>
      </c>
      <c r="K273" s="7">
        <v>0</v>
      </c>
      <c r="L273" s="208"/>
      <c r="M273" s="204"/>
    </row>
    <row r="274" spans="1:14" ht="15" customHeight="1" x14ac:dyDescent="0.2">
      <c r="A274" s="193" t="s">
        <v>231</v>
      </c>
      <c r="B274" s="175" t="s">
        <v>253</v>
      </c>
      <c r="C274" s="205">
        <v>2020</v>
      </c>
      <c r="D274" s="125" t="s">
        <v>2</v>
      </c>
      <c r="E274" s="7">
        <f>SUM(E275:E278)</f>
        <v>0</v>
      </c>
      <c r="F274" s="78">
        <f t="shared" si="98"/>
        <v>427</v>
      </c>
      <c r="G274" s="78">
        <f t="shared" ref="G274:K274" si="101">SUM(G275:G278)</f>
        <v>0</v>
      </c>
      <c r="H274" s="7">
        <f t="shared" si="101"/>
        <v>427</v>
      </c>
      <c r="I274" s="7">
        <f t="shared" si="101"/>
        <v>0</v>
      </c>
      <c r="J274" s="7">
        <f t="shared" si="101"/>
        <v>0</v>
      </c>
      <c r="K274" s="7">
        <f t="shared" si="101"/>
        <v>0</v>
      </c>
      <c r="L274" s="208"/>
      <c r="M274" s="204"/>
    </row>
    <row r="275" spans="1:14" ht="54" customHeight="1" x14ac:dyDescent="0.2">
      <c r="A275" s="194"/>
      <c r="B275" s="176"/>
      <c r="C275" s="206"/>
      <c r="D275" s="125" t="s">
        <v>1</v>
      </c>
      <c r="E275" s="7">
        <v>0</v>
      </c>
      <c r="F275" s="78">
        <f t="shared" si="98"/>
        <v>0</v>
      </c>
      <c r="G275" s="78">
        <v>0</v>
      </c>
      <c r="H275" s="7">
        <v>0</v>
      </c>
      <c r="I275" s="7">
        <v>0</v>
      </c>
      <c r="J275" s="7">
        <v>0</v>
      </c>
      <c r="K275" s="7">
        <v>0</v>
      </c>
      <c r="L275" s="208"/>
      <c r="M275" s="204"/>
    </row>
    <row r="276" spans="1:14" ht="39" customHeight="1" x14ac:dyDescent="0.2">
      <c r="A276" s="194"/>
      <c r="B276" s="176"/>
      <c r="C276" s="206"/>
      <c r="D276" s="125" t="s">
        <v>7</v>
      </c>
      <c r="E276" s="7">
        <v>0</v>
      </c>
      <c r="F276" s="78">
        <f t="shared" si="98"/>
        <v>0</v>
      </c>
      <c r="G276" s="78">
        <v>0</v>
      </c>
      <c r="H276" s="7">
        <v>0</v>
      </c>
      <c r="I276" s="7">
        <v>0</v>
      </c>
      <c r="J276" s="7">
        <v>0</v>
      </c>
      <c r="K276" s="7">
        <v>0</v>
      </c>
      <c r="L276" s="208"/>
      <c r="M276" s="204"/>
    </row>
    <row r="277" spans="1:14" ht="47.25" customHeight="1" x14ac:dyDescent="0.2">
      <c r="A277" s="194"/>
      <c r="B277" s="176"/>
      <c r="C277" s="206"/>
      <c r="D277" s="125" t="s">
        <v>16</v>
      </c>
      <c r="E277" s="7">
        <v>0</v>
      </c>
      <c r="F277" s="78">
        <f t="shared" si="98"/>
        <v>427</v>
      </c>
      <c r="G277" s="78">
        <v>0</v>
      </c>
      <c r="H277" s="7">
        <v>427</v>
      </c>
      <c r="I277" s="7">
        <v>0</v>
      </c>
      <c r="J277" s="7">
        <v>0</v>
      </c>
      <c r="K277" s="7">
        <v>0</v>
      </c>
      <c r="L277" s="208"/>
      <c r="M277" s="204"/>
      <c r="N277" s="85"/>
    </row>
    <row r="278" spans="1:14" ht="34.5" customHeight="1" x14ac:dyDescent="0.2">
      <c r="A278" s="195"/>
      <c r="B278" s="177"/>
      <c r="C278" s="207"/>
      <c r="D278" s="125" t="s">
        <v>26</v>
      </c>
      <c r="E278" s="7">
        <v>0</v>
      </c>
      <c r="F278" s="78">
        <f t="shared" si="98"/>
        <v>0</v>
      </c>
      <c r="G278" s="78">
        <v>0</v>
      </c>
      <c r="H278" s="7">
        <v>0</v>
      </c>
      <c r="I278" s="7">
        <v>0</v>
      </c>
      <c r="J278" s="7">
        <v>0</v>
      </c>
      <c r="K278" s="7">
        <v>0</v>
      </c>
      <c r="L278" s="208"/>
      <c r="M278" s="204"/>
    </row>
    <row r="279" spans="1:14" ht="15" customHeight="1" x14ac:dyDescent="0.2">
      <c r="A279" s="193" t="s">
        <v>232</v>
      </c>
      <c r="B279" s="175" t="s">
        <v>254</v>
      </c>
      <c r="C279" s="205">
        <v>2020</v>
      </c>
      <c r="D279" s="125" t="s">
        <v>2</v>
      </c>
      <c r="E279" s="7">
        <f>SUM(E280:E283)</f>
        <v>0</v>
      </c>
      <c r="F279" s="78">
        <f t="shared" ref="F279:F283" si="102">SUM(G279:K279)</f>
        <v>2000</v>
      </c>
      <c r="G279" s="78">
        <f t="shared" ref="G279:K279" si="103">SUM(G280:G283)</f>
        <v>0</v>
      </c>
      <c r="H279" s="7">
        <f t="shared" si="103"/>
        <v>2000</v>
      </c>
      <c r="I279" s="7">
        <f t="shared" si="103"/>
        <v>0</v>
      </c>
      <c r="J279" s="7">
        <f t="shared" si="103"/>
        <v>0</v>
      </c>
      <c r="K279" s="7">
        <f t="shared" si="103"/>
        <v>0</v>
      </c>
      <c r="L279" s="208"/>
      <c r="M279" s="204"/>
    </row>
    <row r="280" spans="1:14" ht="54" customHeight="1" x14ac:dyDescent="0.2">
      <c r="A280" s="194"/>
      <c r="B280" s="176"/>
      <c r="C280" s="206"/>
      <c r="D280" s="125" t="s">
        <v>1</v>
      </c>
      <c r="E280" s="7">
        <v>0</v>
      </c>
      <c r="F280" s="78">
        <f t="shared" si="102"/>
        <v>0</v>
      </c>
      <c r="G280" s="78">
        <v>0</v>
      </c>
      <c r="H280" s="7">
        <v>0</v>
      </c>
      <c r="I280" s="7">
        <v>0</v>
      </c>
      <c r="J280" s="7">
        <v>0</v>
      </c>
      <c r="K280" s="7">
        <v>0</v>
      </c>
      <c r="L280" s="208"/>
      <c r="M280" s="204"/>
    </row>
    <row r="281" spans="1:14" ht="39" customHeight="1" x14ac:dyDescent="0.2">
      <c r="A281" s="194"/>
      <c r="B281" s="176"/>
      <c r="C281" s="206"/>
      <c r="D281" s="125" t="s">
        <v>7</v>
      </c>
      <c r="E281" s="7">
        <v>0</v>
      </c>
      <c r="F281" s="78">
        <f t="shared" si="102"/>
        <v>0</v>
      </c>
      <c r="G281" s="78">
        <v>0</v>
      </c>
      <c r="H281" s="7">
        <v>0</v>
      </c>
      <c r="I281" s="7">
        <v>0</v>
      </c>
      <c r="J281" s="7">
        <v>0</v>
      </c>
      <c r="K281" s="7">
        <v>0</v>
      </c>
      <c r="L281" s="208"/>
      <c r="M281" s="204"/>
    </row>
    <row r="282" spans="1:14" ht="47.25" customHeight="1" x14ac:dyDescent="0.2">
      <c r="A282" s="194"/>
      <c r="B282" s="176"/>
      <c r="C282" s="206"/>
      <c r="D282" s="125" t="s">
        <v>16</v>
      </c>
      <c r="E282" s="7">
        <v>0</v>
      </c>
      <c r="F282" s="78">
        <f t="shared" si="102"/>
        <v>2000</v>
      </c>
      <c r="G282" s="78">
        <v>0</v>
      </c>
      <c r="H282" s="7">
        <v>2000</v>
      </c>
      <c r="I282" s="7">
        <v>0</v>
      </c>
      <c r="J282" s="7">
        <v>0</v>
      </c>
      <c r="K282" s="7">
        <v>0</v>
      </c>
      <c r="L282" s="208"/>
      <c r="M282" s="204"/>
      <c r="N282" s="85"/>
    </row>
    <row r="283" spans="1:14" ht="34.5" customHeight="1" x14ac:dyDescent="0.2">
      <c r="A283" s="195"/>
      <c r="B283" s="177"/>
      <c r="C283" s="207"/>
      <c r="D283" s="125" t="s">
        <v>26</v>
      </c>
      <c r="E283" s="7">
        <v>0</v>
      </c>
      <c r="F283" s="78">
        <f t="shared" si="102"/>
        <v>0</v>
      </c>
      <c r="G283" s="78">
        <v>0</v>
      </c>
      <c r="H283" s="7">
        <v>0</v>
      </c>
      <c r="I283" s="7">
        <v>0</v>
      </c>
      <c r="J283" s="7">
        <v>0</v>
      </c>
      <c r="K283" s="7">
        <v>0</v>
      </c>
      <c r="L283" s="208"/>
      <c r="M283" s="204"/>
    </row>
    <row r="284" spans="1:14" ht="15" customHeight="1" x14ac:dyDescent="0.2">
      <c r="A284" s="215"/>
      <c r="B284" s="218" t="s">
        <v>136</v>
      </c>
      <c r="C284" s="219"/>
      <c r="D284" s="128" t="s">
        <v>2</v>
      </c>
      <c r="E284" s="16">
        <f>SUM(E285:E288)</f>
        <v>0</v>
      </c>
      <c r="F284" s="16">
        <f t="shared" si="94"/>
        <v>1865003.7500000002</v>
      </c>
      <c r="G284" s="16">
        <f t="shared" ref="G284:K288" si="104">G189</f>
        <v>481469.85000000003</v>
      </c>
      <c r="H284" s="16">
        <f t="shared" si="104"/>
        <v>492701.3</v>
      </c>
      <c r="I284" s="16">
        <f t="shared" si="104"/>
        <v>445416.30000000005</v>
      </c>
      <c r="J284" s="16">
        <f t="shared" si="104"/>
        <v>445416.30000000005</v>
      </c>
      <c r="K284" s="16">
        <f t="shared" si="104"/>
        <v>0</v>
      </c>
      <c r="L284" s="234"/>
      <c r="M284" s="228"/>
    </row>
    <row r="285" spans="1:14" ht="45" x14ac:dyDescent="0.2">
      <c r="A285" s="216"/>
      <c r="B285" s="220"/>
      <c r="C285" s="221"/>
      <c r="D285" s="128" t="s">
        <v>1</v>
      </c>
      <c r="E285" s="16">
        <v>0</v>
      </c>
      <c r="F285" s="16">
        <f t="shared" si="94"/>
        <v>0</v>
      </c>
      <c r="G285" s="16">
        <f t="shared" si="104"/>
        <v>0</v>
      </c>
      <c r="H285" s="16">
        <f t="shared" si="104"/>
        <v>0</v>
      </c>
      <c r="I285" s="16">
        <f t="shared" si="104"/>
        <v>0</v>
      </c>
      <c r="J285" s="16">
        <f t="shared" si="104"/>
        <v>0</v>
      </c>
      <c r="K285" s="16">
        <f t="shared" si="104"/>
        <v>0</v>
      </c>
      <c r="L285" s="235"/>
      <c r="M285" s="229"/>
    </row>
    <row r="286" spans="1:14" ht="45.75" customHeight="1" x14ac:dyDescent="0.2">
      <c r="A286" s="216"/>
      <c r="B286" s="220"/>
      <c r="C286" s="221"/>
      <c r="D286" s="128" t="s">
        <v>7</v>
      </c>
      <c r="E286" s="16">
        <v>0</v>
      </c>
      <c r="F286" s="16">
        <f t="shared" si="94"/>
        <v>0</v>
      </c>
      <c r="G286" s="16">
        <f t="shared" si="104"/>
        <v>0</v>
      </c>
      <c r="H286" s="16">
        <f t="shared" si="104"/>
        <v>0</v>
      </c>
      <c r="I286" s="16">
        <f t="shared" si="104"/>
        <v>0</v>
      </c>
      <c r="J286" s="16">
        <f t="shared" si="104"/>
        <v>0</v>
      </c>
      <c r="K286" s="16">
        <f t="shared" si="104"/>
        <v>0</v>
      </c>
      <c r="L286" s="236"/>
      <c r="M286" s="230"/>
    </row>
    <row r="287" spans="1:14" ht="49.5" customHeight="1" x14ac:dyDescent="0.2">
      <c r="A287" s="216"/>
      <c r="B287" s="220"/>
      <c r="C287" s="221"/>
      <c r="D287" s="128" t="s">
        <v>16</v>
      </c>
      <c r="E287" s="16">
        <v>0</v>
      </c>
      <c r="F287" s="16">
        <f t="shared" si="94"/>
        <v>1865003.7500000002</v>
      </c>
      <c r="G287" s="16">
        <f t="shared" si="104"/>
        <v>481469.85000000003</v>
      </c>
      <c r="H287" s="16">
        <f t="shared" si="104"/>
        <v>492701.3</v>
      </c>
      <c r="I287" s="16">
        <f t="shared" si="104"/>
        <v>445416.30000000005</v>
      </c>
      <c r="J287" s="16">
        <f t="shared" si="104"/>
        <v>445416.30000000005</v>
      </c>
      <c r="K287" s="16">
        <f t="shared" si="104"/>
        <v>0</v>
      </c>
      <c r="L287" s="265"/>
      <c r="M287" s="224"/>
    </row>
    <row r="288" spans="1:14" ht="15" x14ac:dyDescent="0.2">
      <c r="A288" s="217"/>
      <c r="B288" s="222"/>
      <c r="C288" s="223"/>
      <c r="D288" s="128" t="s">
        <v>30</v>
      </c>
      <c r="E288" s="16">
        <v>0</v>
      </c>
      <c r="F288" s="16">
        <f t="shared" si="94"/>
        <v>0</v>
      </c>
      <c r="G288" s="16">
        <f t="shared" si="104"/>
        <v>0</v>
      </c>
      <c r="H288" s="16">
        <f t="shared" si="104"/>
        <v>0</v>
      </c>
      <c r="I288" s="16">
        <f t="shared" si="104"/>
        <v>0</v>
      </c>
      <c r="J288" s="16">
        <f t="shared" si="104"/>
        <v>0</v>
      </c>
      <c r="K288" s="16">
        <f t="shared" si="104"/>
        <v>0</v>
      </c>
      <c r="L288" s="265"/>
      <c r="M288" s="224"/>
    </row>
    <row r="289" spans="1:15" ht="15" customHeight="1" x14ac:dyDescent="0.2">
      <c r="A289" s="238" t="s">
        <v>262</v>
      </c>
      <c r="B289" s="239"/>
      <c r="C289" s="239"/>
      <c r="D289" s="239"/>
      <c r="E289" s="239"/>
      <c r="F289" s="239"/>
      <c r="G289" s="239"/>
      <c r="H289" s="239"/>
      <c r="I289" s="239"/>
      <c r="J289" s="239"/>
      <c r="K289" s="239"/>
      <c r="L289" s="239"/>
      <c r="M289" s="240"/>
    </row>
    <row r="290" spans="1:15" ht="25.5" customHeight="1" x14ac:dyDescent="0.2">
      <c r="A290" s="246" t="s">
        <v>6</v>
      </c>
      <c r="B290" s="237" t="s">
        <v>214</v>
      </c>
      <c r="C290" s="224" t="s">
        <v>126</v>
      </c>
      <c r="D290" s="128" t="s">
        <v>2</v>
      </c>
      <c r="E290" s="16">
        <f>E295</f>
        <v>0</v>
      </c>
      <c r="F290" s="76">
        <f>SUM(G290:K290)</f>
        <v>10732.619999999999</v>
      </c>
      <c r="G290" s="77">
        <f t="shared" ref="G290:K290" si="105">SUM(G291:G294)</f>
        <v>2306.1099999999997</v>
      </c>
      <c r="H290" s="16">
        <f t="shared" si="105"/>
        <v>8426.51</v>
      </c>
      <c r="I290" s="16">
        <f t="shared" si="105"/>
        <v>0</v>
      </c>
      <c r="J290" s="16">
        <f t="shared" si="105"/>
        <v>0</v>
      </c>
      <c r="K290" s="16">
        <f t="shared" si="105"/>
        <v>0</v>
      </c>
      <c r="L290" s="208" t="s">
        <v>33</v>
      </c>
      <c r="M290" s="225" t="s">
        <v>351</v>
      </c>
    </row>
    <row r="291" spans="1:15" ht="47.25" customHeight="1" x14ac:dyDescent="0.2">
      <c r="A291" s="246"/>
      <c r="B291" s="237"/>
      <c r="C291" s="224"/>
      <c r="D291" s="128" t="s">
        <v>1</v>
      </c>
      <c r="E291" s="16">
        <f>E296</f>
        <v>0</v>
      </c>
      <c r="F291" s="77">
        <f t="shared" ref="F291:K291" si="106">F296</f>
        <v>0</v>
      </c>
      <c r="G291" s="77">
        <f t="shared" si="106"/>
        <v>0</v>
      </c>
      <c r="H291" s="16">
        <f t="shared" si="106"/>
        <v>0</v>
      </c>
      <c r="I291" s="16">
        <f t="shared" si="106"/>
        <v>0</v>
      </c>
      <c r="J291" s="16">
        <f t="shared" si="106"/>
        <v>0</v>
      </c>
      <c r="K291" s="16">
        <f t="shared" si="106"/>
        <v>0</v>
      </c>
      <c r="L291" s="208"/>
      <c r="M291" s="226"/>
    </row>
    <row r="292" spans="1:15" ht="60" x14ac:dyDescent="0.2">
      <c r="A292" s="246"/>
      <c r="B292" s="237"/>
      <c r="C292" s="224"/>
      <c r="D292" s="128" t="s">
        <v>7</v>
      </c>
      <c r="E292" s="16">
        <f t="shared" ref="E292" si="107">E297</f>
        <v>0</v>
      </c>
      <c r="F292" s="77">
        <f t="shared" ref="E292:K294" si="108">F297</f>
        <v>6148.62</v>
      </c>
      <c r="G292" s="77">
        <f>G297</f>
        <v>696.67</v>
      </c>
      <c r="H292" s="16">
        <f t="shared" si="108"/>
        <v>5451.95</v>
      </c>
      <c r="I292" s="16">
        <f t="shared" si="108"/>
        <v>0</v>
      </c>
      <c r="J292" s="16">
        <f t="shared" si="108"/>
        <v>0</v>
      </c>
      <c r="K292" s="16">
        <f t="shared" si="108"/>
        <v>0</v>
      </c>
      <c r="L292" s="208"/>
      <c r="M292" s="226"/>
    </row>
    <row r="293" spans="1:15" ht="60" x14ac:dyDescent="0.2">
      <c r="A293" s="246"/>
      <c r="B293" s="237"/>
      <c r="C293" s="224"/>
      <c r="D293" s="128" t="s">
        <v>16</v>
      </c>
      <c r="E293" s="16">
        <f t="shared" ref="E293" si="109">E298</f>
        <v>0</v>
      </c>
      <c r="F293" s="77">
        <f t="shared" si="108"/>
        <v>3373.3</v>
      </c>
      <c r="G293" s="77">
        <f>G298</f>
        <v>398.74</v>
      </c>
      <c r="H293" s="16">
        <f t="shared" si="108"/>
        <v>2974.56</v>
      </c>
      <c r="I293" s="16">
        <f t="shared" si="108"/>
        <v>0</v>
      </c>
      <c r="J293" s="16">
        <f t="shared" si="108"/>
        <v>0</v>
      </c>
      <c r="K293" s="16">
        <f t="shared" si="108"/>
        <v>0</v>
      </c>
      <c r="L293" s="208"/>
      <c r="M293" s="226"/>
    </row>
    <row r="294" spans="1:15" ht="15" x14ac:dyDescent="0.2">
      <c r="A294" s="246"/>
      <c r="B294" s="237"/>
      <c r="C294" s="224"/>
      <c r="D294" s="128" t="s">
        <v>30</v>
      </c>
      <c r="E294" s="16">
        <f t="shared" si="108"/>
        <v>0</v>
      </c>
      <c r="F294" s="77">
        <f t="shared" si="108"/>
        <v>1210.7</v>
      </c>
      <c r="G294" s="77">
        <f t="shared" si="108"/>
        <v>1210.7</v>
      </c>
      <c r="H294" s="16">
        <f t="shared" si="108"/>
        <v>0</v>
      </c>
      <c r="I294" s="16">
        <f t="shared" si="108"/>
        <v>0</v>
      </c>
      <c r="J294" s="16">
        <f t="shared" si="108"/>
        <v>0</v>
      </c>
      <c r="K294" s="16">
        <f t="shared" si="108"/>
        <v>0</v>
      </c>
      <c r="L294" s="208"/>
      <c r="M294" s="227"/>
    </row>
    <row r="295" spans="1:15" ht="15" x14ac:dyDescent="0.2">
      <c r="A295" s="262" t="s">
        <v>12</v>
      </c>
      <c r="B295" s="196" t="s">
        <v>215</v>
      </c>
      <c r="C295" s="205"/>
      <c r="D295" s="125" t="s">
        <v>2</v>
      </c>
      <c r="E295" s="7">
        <f>SUM(E296:E299)</f>
        <v>0</v>
      </c>
      <c r="F295" s="78">
        <f t="shared" ref="F295:F299" si="110">SUM(G295:K295)</f>
        <v>10732.619999999999</v>
      </c>
      <c r="G295" s="78">
        <f t="shared" ref="G295:K295" si="111">SUM(G296:G299)</f>
        <v>2306.1099999999997</v>
      </c>
      <c r="H295" s="7">
        <f t="shared" si="111"/>
        <v>8426.51</v>
      </c>
      <c r="I295" s="7">
        <f t="shared" si="111"/>
        <v>0</v>
      </c>
      <c r="J295" s="7">
        <f t="shared" si="111"/>
        <v>0</v>
      </c>
      <c r="K295" s="7">
        <f t="shared" si="111"/>
        <v>0</v>
      </c>
      <c r="L295" s="212"/>
      <c r="M295" s="200"/>
    </row>
    <row r="296" spans="1:15" ht="45" x14ac:dyDescent="0.2">
      <c r="A296" s="262"/>
      <c r="B296" s="196"/>
      <c r="C296" s="206"/>
      <c r="D296" s="125" t="s">
        <v>1</v>
      </c>
      <c r="E296" s="7">
        <v>0</v>
      </c>
      <c r="F296" s="78">
        <f t="shared" si="110"/>
        <v>0</v>
      </c>
      <c r="G296" s="79">
        <v>0</v>
      </c>
      <c r="H296" s="6">
        <v>0</v>
      </c>
      <c r="I296" s="6">
        <v>0</v>
      </c>
      <c r="J296" s="6">
        <v>0</v>
      </c>
      <c r="K296" s="6">
        <v>0</v>
      </c>
      <c r="L296" s="213"/>
      <c r="M296" s="263"/>
    </row>
    <row r="297" spans="1:15" ht="45" x14ac:dyDescent="0.2">
      <c r="A297" s="262"/>
      <c r="B297" s="196"/>
      <c r="C297" s="206"/>
      <c r="D297" s="125" t="s">
        <v>7</v>
      </c>
      <c r="E297" s="7">
        <v>0</v>
      </c>
      <c r="F297" s="78">
        <f t="shared" si="110"/>
        <v>6148.62</v>
      </c>
      <c r="G297" s="79">
        <v>696.67</v>
      </c>
      <c r="H297" s="6">
        <v>5451.95</v>
      </c>
      <c r="I297" s="6">
        <v>0</v>
      </c>
      <c r="J297" s="6">
        <v>0</v>
      </c>
      <c r="K297" s="6">
        <v>0</v>
      </c>
      <c r="L297" s="213"/>
      <c r="M297" s="263"/>
      <c r="N297" s="84"/>
      <c r="O297" s="84"/>
    </row>
    <row r="298" spans="1:15" ht="45" x14ac:dyDescent="0.2">
      <c r="A298" s="262"/>
      <c r="B298" s="196"/>
      <c r="C298" s="206"/>
      <c r="D298" s="125" t="s">
        <v>16</v>
      </c>
      <c r="E298" s="7">
        <v>0</v>
      </c>
      <c r="F298" s="78">
        <f t="shared" si="110"/>
        <v>3373.3</v>
      </c>
      <c r="G298" s="79">
        <v>398.74</v>
      </c>
      <c r="H298" s="6">
        <v>2974.56</v>
      </c>
      <c r="I298" s="6">
        <v>0</v>
      </c>
      <c r="J298" s="6">
        <v>0</v>
      </c>
      <c r="K298" s="6">
        <v>0</v>
      </c>
      <c r="L298" s="213"/>
      <c r="M298" s="263"/>
      <c r="O298" s="84"/>
    </row>
    <row r="299" spans="1:15" ht="30" x14ac:dyDescent="0.2">
      <c r="A299" s="262"/>
      <c r="B299" s="196"/>
      <c r="C299" s="207"/>
      <c r="D299" s="125" t="s">
        <v>26</v>
      </c>
      <c r="E299" s="7">
        <v>0</v>
      </c>
      <c r="F299" s="78">
        <f t="shared" si="110"/>
        <v>1210.7</v>
      </c>
      <c r="G299" s="79">
        <v>1210.7</v>
      </c>
      <c r="H299" s="6">
        <v>0</v>
      </c>
      <c r="I299" s="6">
        <v>0</v>
      </c>
      <c r="J299" s="6">
        <v>0</v>
      </c>
      <c r="K299" s="6">
        <v>0</v>
      </c>
      <c r="L299" s="214"/>
      <c r="M299" s="264"/>
    </row>
    <row r="300" spans="1:15" ht="18.75" customHeight="1" x14ac:dyDescent="0.2">
      <c r="A300" s="228" t="s">
        <v>10</v>
      </c>
      <c r="B300" s="259" t="s">
        <v>216</v>
      </c>
      <c r="C300" s="228" t="s">
        <v>126</v>
      </c>
      <c r="D300" s="128" t="s">
        <v>2</v>
      </c>
      <c r="E300" s="17">
        <f>SUM(E301:E304)</f>
        <v>375594.91</v>
      </c>
      <c r="F300" s="76">
        <f>SUM(G300:K300)</f>
        <v>20926.21</v>
      </c>
      <c r="G300" s="77">
        <f t="shared" ref="G300:K300" si="112">SUM(G301:G304)</f>
        <v>5926.21</v>
      </c>
      <c r="H300" s="17">
        <f t="shared" si="112"/>
        <v>5000</v>
      </c>
      <c r="I300" s="17">
        <f t="shared" si="112"/>
        <v>5000</v>
      </c>
      <c r="J300" s="17">
        <f t="shared" si="112"/>
        <v>5000</v>
      </c>
      <c r="K300" s="17">
        <f t="shared" si="112"/>
        <v>0</v>
      </c>
      <c r="L300" s="212" t="s">
        <v>33</v>
      </c>
      <c r="M300" s="225" t="s">
        <v>350</v>
      </c>
    </row>
    <row r="301" spans="1:15" ht="45" x14ac:dyDescent="0.2">
      <c r="A301" s="229"/>
      <c r="B301" s="260"/>
      <c r="C301" s="229"/>
      <c r="D301" s="128" t="s">
        <v>1</v>
      </c>
      <c r="E301" s="17">
        <f>E306+E316+E321</f>
        <v>0</v>
      </c>
      <c r="F301" s="76">
        <f>SUM(G301:K301)</f>
        <v>0</v>
      </c>
      <c r="G301" s="77">
        <f>G306+G311+G316+G321</f>
        <v>0</v>
      </c>
      <c r="H301" s="16">
        <f t="shared" ref="H301:K304" si="113">-H306+H316+H321</f>
        <v>0</v>
      </c>
      <c r="I301" s="16">
        <f t="shared" si="113"/>
        <v>0</v>
      </c>
      <c r="J301" s="16">
        <f t="shared" si="113"/>
        <v>0</v>
      </c>
      <c r="K301" s="16">
        <f t="shared" si="113"/>
        <v>0</v>
      </c>
      <c r="L301" s="213"/>
      <c r="M301" s="226"/>
    </row>
    <row r="302" spans="1:15" ht="60" x14ac:dyDescent="0.2">
      <c r="A302" s="229"/>
      <c r="B302" s="260"/>
      <c r="C302" s="229"/>
      <c r="D302" s="128" t="s">
        <v>7</v>
      </c>
      <c r="E302" s="17">
        <f>E307+E317+E322</f>
        <v>61359.81</v>
      </c>
      <c r="F302" s="76">
        <f>SUM(G302:K302)</f>
        <v>935.68</v>
      </c>
      <c r="G302" s="77">
        <f t="shared" ref="G302:G304" si="114">G307+G312+G317+G322</f>
        <v>935.68</v>
      </c>
      <c r="H302" s="16">
        <f t="shared" si="113"/>
        <v>0</v>
      </c>
      <c r="I302" s="16">
        <f t="shared" si="113"/>
        <v>0</v>
      </c>
      <c r="J302" s="16">
        <f t="shared" si="113"/>
        <v>0</v>
      </c>
      <c r="K302" s="16">
        <f t="shared" si="113"/>
        <v>0</v>
      </c>
      <c r="L302" s="213"/>
      <c r="M302" s="226"/>
    </row>
    <row r="303" spans="1:15" ht="60" x14ac:dyDescent="0.2">
      <c r="A303" s="229"/>
      <c r="B303" s="260"/>
      <c r="C303" s="229"/>
      <c r="D303" s="128" t="s">
        <v>16</v>
      </c>
      <c r="E303" s="17">
        <f>E308+E318+E323</f>
        <v>67278.3</v>
      </c>
      <c r="F303" s="76">
        <f>SUM(G303:K303)</f>
        <v>19990.53</v>
      </c>
      <c r="G303" s="77">
        <f t="shared" si="114"/>
        <v>4990.53</v>
      </c>
      <c r="H303" s="16">
        <f t="shared" si="113"/>
        <v>5000</v>
      </c>
      <c r="I303" s="16">
        <f t="shared" si="113"/>
        <v>5000</v>
      </c>
      <c r="J303" s="16">
        <f t="shared" si="113"/>
        <v>5000</v>
      </c>
      <c r="K303" s="16">
        <f t="shared" si="113"/>
        <v>0</v>
      </c>
      <c r="L303" s="213"/>
      <c r="M303" s="226"/>
      <c r="O303" s="85"/>
    </row>
    <row r="304" spans="1:15" ht="30" x14ac:dyDescent="0.2">
      <c r="A304" s="230"/>
      <c r="B304" s="261"/>
      <c r="C304" s="230"/>
      <c r="D304" s="128" t="s">
        <v>26</v>
      </c>
      <c r="E304" s="17">
        <f>E309+E319+E324</f>
        <v>246956.79999999999</v>
      </c>
      <c r="F304" s="76">
        <f>SUM(G304:K304)</f>
        <v>0</v>
      </c>
      <c r="G304" s="77">
        <f t="shared" si="114"/>
        <v>0</v>
      </c>
      <c r="H304" s="16">
        <f t="shared" si="113"/>
        <v>0</v>
      </c>
      <c r="I304" s="16">
        <f t="shared" si="113"/>
        <v>0</v>
      </c>
      <c r="J304" s="16">
        <f t="shared" si="113"/>
        <v>0</v>
      </c>
      <c r="K304" s="16">
        <f t="shared" si="113"/>
        <v>0</v>
      </c>
      <c r="L304" s="214"/>
      <c r="M304" s="227"/>
    </row>
    <row r="305" spans="1:13" ht="15" x14ac:dyDescent="0.2">
      <c r="A305" s="262" t="s">
        <v>13</v>
      </c>
      <c r="B305" s="196" t="s">
        <v>217</v>
      </c>
      <c r="C305" s="205"/>
      <c r="D305" s="125" t="s">
        <v>2</v>
      </c>
      <c r="E305" s="7">
        <f>SUM(E306:E309)</f>
        <v>99176.41</v>
      </c>
      <c r="F305" s="78">
        <f t="shared" ref="F305:F319" si="115">SUM(G305:K305)</f>
        <v>0</v>
      </c>
      <c r="G305" s="78">
        <f t="shared" ref="G305:K305" si="116">SUM(G306:G309)</f>
        <v>0</v>
      </c>
      <c r="H305" s="7">
        <f t="shared" si="116"/>
        <v>0</v>
      </c>
      <c r="I305" s="7">
        <f t="shared" si="116"/>
        <v>0</v>
      </c>
      <c r="J305" s="7">
        <f t="shared" si="116"/>
        <v>0</v>
      </c>
      <c r="K305" s="7">
        <f t="shared" si="116"/>
        <v>0</v>
      </c>
      <c r="L305" s="212"/>
      <c r="M305" s="200"/>
    </row>
    <row r="306" spans="1:13" ht="45" x14ac:dyDescent="0.2">
      <c r="A306" s="262"/>
      <c r="B306" s="196"/>
      <c r="C306" s="206"/>
      <c r="D306" s="125" t="s">
        <v>1</v>
      </c>
      <c r="E306" s="7">
        <v>0</v>
      </c>
      <c r="F306" s="78">
        <f t="shared" si="115"/>
        <v>0</v>
      </c>
      <c r="G306" s="78">
        <v>0</v>
      </c>
      <c r="H306" s="6">
        <v>0</v>
      </c>
      <c r="I306" s="6">
        <v>0</v>
      </c>
      <c r="J306" s="6">
        <v>0</v>
      </c>
      <c r="K306" s="6">
        <v>0</v>
      </c>
      <c r="L306" s="213"/>
      <c r="M306" s="263"/>
    </row>
    <row r="307" spans="1:13" ht="45" x14ac:dyDescent="0.2">
      <c r="A307" s="262"/>
      <c r="B307" s="196"/>
      <c r="C307" s="206"/>
      <c r="D307" s="125" t="s">
        <v>7</v>
      </c>
      <c r="E307" s="6">
        <v>61359.81</v>
      </c>
      <c r="F307" s="78">
        <f t="shared" si="115"/>
        <v>0</v>
      </c>
      <c r="G307" s="78">
        <v>0</v>
      </c>
      <c r="H307" s="6">
        <v>0</v>
      </c>
      <c r="I307" s="6">
        <v>0</v>
      </c>
      <c r="J307" s="6">
        <v>0</v>
      </c>
      <c r="K307" s="6">
        <v>0</v>
      </c>
      <c r="L307" s="213"/>
      <c r="M307" s="263"/>
    </row>
    <row r="308" spans="1:13" ht="45" x14ac:dyDescent="0.2">
      <c r="A308" s="262"/>
      <c r="B308" s="196"/>
      <c r="C308" s="206"/>
      <c r="D308" s="125" t="s">
        <v>16</v>
      </c>
      <c r="E308" s="6">
        <v>37816.6</v>
      </c>
      <c r="F308" s="78">
        <f t="shared" si="115"/>
        <v>0</v>
      </c>
      <c r="G308" s="78">
        <v>0</v>
      </c>
      <c r="H308" s="6">
        <v>0</v>
      </c>
      <c r="I308" s="6">
        <v>0</v>
      </c>
      <c r="J308" s="6">
        <v>0</v>
      </c>
      <c r="K308" s="6">
        <v>0</v>
      </c>
      <c r="L308" s="213"/>
      <c r="M308" s="263"/>
    </row>
    <row r="309" spans="1:13" ht="30" x14ac:dyDescent="0.2">
      <c r="A309" s="262"/>
      <c r="B309" s="196"/>
      <c r="C309" s="207"/>
      <c r="D309" s="125" t="s">
        <v>26</v>
      </c>
      <c r="E309" s="7">
        <v>0</v>
      </c>
      <c r="F309" s="78">
        <v>0</v>
      </c>
      <c r="G309" s="78">
        <v>0</v>
      </c>
      <c r="H309" s="7">
        <v>0</v>
      </c>
      <c r="I309" s="7">
        <v>0</v>
      </c>
      <c r="J309" s="7">
        <v>0</v>
      </c>
      <c r="K309" s="6">
        <v>0</v>
      </c>
      <c r="L309" s="214"/>
      <c r="M309" s="264"/>
    </row>
    <row r="310" spans="1:13" ht="15" customHeight="1" x14ac:dyDescent="0.2">
      <c r="A310" s="193" t="s">
        <v>25</v>
      </c>
      <c r="B310" s="200" t="s">
        <v>288</v>
      </c>
      <c r="C310" s="205"/>
      <c r="D310" s="125" t="s">
        <v>2</v>
      </c>
      <c r="E310" s="7">
        <f>SUM(E311:E314)</f>
        <v>246956.79999999999</v>
      </c>
      <c r="F310" s="78">
        <f t="shared" ref="F310:F314" si="117">SUM(G310:K310)</f>
        <v>1471.21</v>
      </c>
      <c r="G310" s="78">
        <f t="shared" ref="G310:K310" si="118">SUM(G311:G314)</f>
        <v>1471.21</v>
      </c>
      <c r="H310" s="7">
        <f t="shared" si="118"/>
        <v>0</v>
      </c>
      <c r="I310" s="7">
        <f t="shared" si="118"/>
        <v>0</v>
      </c>
      <c r="J310" s="7">
        <f t="shared" si="118"/>
        <v>0</v>
      </c>
      <c r="K310" s="7">
        <f t="shared" si="118"/>
        <v>0</v>
      </c>
      <c r="L310" s="212"/>
      <c r="M310" s="200"/>
    </row>
    <row r="311" spans="1:13" ht="40.5" x14ac:dyDescent="0.2">
      <c r="A311" s="194"/>
      <c r="B311" s="201"/>
      <c r="C311" s="206"/>
      <c r="D311" s="2" t="s">
        <v>1</v>
      </c>
      <c r="E311" s="7">
        <v>0</v>
      </c>
      <c r="F311" s="78">
        <f t="shared" si="117"/>
        <v>0</v>
      </c>
      <c r="G311" s="78">
        <v>0</v>
      </c>
      <c r="H311" s="6">
        <v>0</v>
      </c>
      <c r="I311" s="6">
        <v>0</v>
      </c>
      <c r="J311" s="6">
        <v>0</v>
      </c>
      <c r="K311" s="6">
        <v>0</v>
      </c>
      <c r="L311" s="213"/>
      <c r="M311" s="201"/>
    </row>
    <row r="312" spans="1:13" ht="27" x14ac:dyDescent="0.2">
      <c r="A312" s="194"/>
      <c r="B312" s="201"/>
      <c r="C312" s="206"/>
      <c r="D312" s="2" t="s">
        <v>7</v>
      </c>
      <c r="E312" s="7">
        <v>0</v>
      </c>
      <c r="F312" s="78">
        <f t="shared" si="117"/>
        <v>935.68</v>
      </c>
      <c r="G312" s="78">
        <v>935.68</v>
      </c>
      <c r="H312" s="6">
        <v>0</v>
      </c>
      <c r="I312" s="6">
        <v>0</v>
      </c>
      <c r="J312" s="6">
        <v>0</v>
      </c>
      <c r="K312" s="6">
        <v>0</v>
      </c>
      <c r="L312" s="213"/>
      <c r="M312" s="201"/>
    </row>
    <row r="313" spans="1:13" ht="45" x14ac:dyDescent="0.2">
      <c r="A313" s="194"/>
      <c r="B313" s="201"/>
      <c r="C313" s="206"/>
      <c r="D313" s="125" t="s">
        <v>16</v>
      </c>
      <c r="E313" s="7">
        <v>0</v>
      </c>
      <c r="F313" s="78">
        <f t="shared" si="117"/>
        <v>535.53</v>
      </c>
      <c r="G313" s="78">
        <v>535.53</v>
      </c>
      <c r="H313" s="6">
        <v>0</v>
      </c>
      <c r="I313" s="6">
        <v>0</v>
      </c>
      <c r="J313" s="6">
        <v>0</v>
      </c>
      <c r="K313" s="6">
        <v>0</v>
      </c>
      <c r="L313" s="213"/>
      <c r="M313" s="201"/>
    </row>
    <row r="314" spans="1:13" ht="30" x14ac:dyDescent="0.2">
      <c r="A314" s="195"/>
      <c r="B314" s="202"/>
      <c r="C314" s="207"/>
      <c r="D314" s="125" t="s">
        <v>26</v>
      </c>
      <c r="E314" s="7">
        <v>246956.79999999999</v>
      </c>
      <c r="F314" s="78">
        <f t="shared" si="117"/>
        <v>0</v>
      </c>
      <c r="G314" s="78">
        <v>0</v>
      </c>
      <c r="H314" s="6">
        <v>0</v>
      </c>
      <c r="I314" s="6">
        <v>0</v>
      </c>
      <c r="J314" s="6">
        <v>0</v>
      </c>
      <c r="K314" s="6">
        <v>0</v>
      </c>
      <c r="L314" s="214"/>
      <c r="M314" s="202"/>
    </row>
    <row r="315" spans="1:13" ht="15" customHeight="1" x14ac:dyDescent="0.2">
      <c r="A315" s="193" t="s">
        <v>28</v>
      </c>
      <c r="B315" s="200" t="s">
        <v>248</v>
      </c>
      <c r="C315" s="205"/>
      <c r="D315" s="125" t="s">
        <v>2</v>
      </c>
      <c r="E315" s="7">
        <f>SUM(E316:E319)</f>
        <v>246956.79999999999</v>
      </c>
      <c r="F315" s="78">
        <f t="shared" si="115"/>
        <v>19455</v>
      </c>
      <c r="G315" s="78">
        <f t="shared" ref="G315:K315" si="119">SUM(G316:G319)</f>
        <v>4455</v>
      </c>
      <c r="H315" s="7">
        <f t="shared" si="119"/>
        <v>5000</v>
      </c>
      <c r="I315" s="7">
        <f t="shared" si="119"/>
        <v>5000</v>
      </c>
      <c r="J315" s="7">
        <f t="shared" si="119"/>
        <v>5000</v>
      </c>
      <c r="K315" s="7">
        <f t="shared" si="119"/>
        <v>0</v>
      </c>
      <c r="L315" s="212"/>
      <c r="M315" s="200"/>
    </row>
    <row r="316" spans="1:13" ht="40.5" x14ac:dyDescent="0.2">
      <c r="A316" s="194"/>
      <c r="B316" s="201"/>
      <c r="C316" s="206"/>
      <c r="D316" s="2" t="s">
        <v>1</v>
      </c>
      <c r="E316" s="7">
        <v>0</v>
      </c>
      <c r="F316" s="78">
        <f t="shared" si="115"/>
        <v>0</v>
      </c>
      <c r="G316" s="78">
        <v>0</v>
      </c>
      <c r="H316" s="6">
        <v>0</v>
      </c>
      <c r="I316" s="6">
        <v>0</v>
      </c>
      <c r="J316" s="6">
        <v>0</v>
      </c>
      <c r="K316" s="6">
        <v>0</v>
      </c>
      <c r="L316" s="213"/>
      <c r="M316" s="201"/>
    </row>
    <row r="317" spans="1:13" ht="27" x14ac:dyDescent="0.2">
      <c r="A317" s="194"/>
      <c r="B317" s="201"/>
      <c r="C317" s="206"/>
      <c r="D317" s="2" t="s">
        <v>7</v>
      </c>
      <c r="E317" s="7">
        <v>0</v>
      </c>
      <c r="F317" s="78">
        <f t="shared" si="115"/>
        <v>0</v>
      </c>
      <c r="G317" s="78">
        <v>0</v>
      </c>
      <c r="H317" s="6">
        <v>0</v>
      </c>
      <c r="I317" s="6">
        <v>0</v>
      </c>
      <c r="J317" s="6">
        <v>0</v>
      </c>
      <c r="K317" s="6">
        <v>0</v>
      </c>
      <c r="L317" s="213"/>
      <c r="M317" s="201"/>
    </row>
    <row r="318" spans="1:13" ht="45" x14ac:dyDescent="0.2">
      <c r="A318" s="194"/>
      <c r="B318" s="201"/>
      <c r="C318" s="206"/>
      <c r="D318" s="125" t="s">
        <v>16</v>
      </c>
      <c r="E318" s="7">
        <v>0</v>
      </c>
      <c r="F318" s="78">
        <f t="shared" si="115"/>
        <v>19455</v>
      </c>
      <c r="G318" s="78">
        <v>4455</v>
      </c>
      <c r="H318" s="6">
        <v>5000</v>
      </c>
      <c r="I318" s="6">
        <v>5000</v>
      </c>
      <c r="J318" s="6">
        <v>5000</v>
      </c>
      <c r="K318" s="6">
        <v>0</v>
      </c>
      <c r="L318" s="213"/>
      <c r="M318" s="201"/>
    </row>
    <row r="319" spans="1:13" ht="30" x14ac:dyDescent="0.2">
      <c r="A319" s="195"/>
      <c r="B319" s="202"/>
      <c r="C319" s="207"/>
      <c r="D319" s="125" t="s">
        <v>26</v>
      </c>
      <c r="E319" s="7">
        <v>246956.79999999999</v>
      </c>
      <c r="F319" s="78">
        <f t="shared" si="115"/>
        <v>0</v>
      </c>
      <c r="G319" s="78">
        <v>0</v>
      </c>
      <c r="H319" s="6">
        <v>0</v>
      </c>
      <c r="I319" s="6">
        <v>0</v>
      </c>
      <c r="J319" s="6">
        <v>0</v>
      </c>
      <c r="K319" s="6">
        <v>0</v>
      </c>
      <c r="L319" s="214"/>
      <c r="M319" s="202"/>
    </row>
    <row r="320" spans="1:13" ht="15" x14ac:dyDescent="0.2">
      <c r="A320" s="262" t="s">
        <v>157</v>
      </c>
      <c r="B320" s="196" t="s">
        <v>249</v>
      </c>
      <c r="C320" s="205"/>
      <c r="D320" s="125" t="s">
        <v>2</v>
      </c>
      <c r="E320" s="7">
        <f>SUM(E321:E324)</f>
        <v>29461.7</v>
      </c>
      <c r="F320" s="78">
        <f t="shared" ref="F320:F324" si="120">SUM(G320:K320)</f>
        <v>0</v>
      </c>
      <c r="G320" s="78">
        <f t="shared" ref="G320:K320" si="121">SUM(G321:G324)</f>
        <v>0</v>
      </c>
      <c r="H320" s="7">
        <f t="shared" si="121"/>
        <v>0</v>
      </c>
      <c r="I320" s="7">
        <f t="shared" si="121"/>
        <v>0</v>
      </c>
      <c r="J320" s="7">
        <f t="shared" si="121"/>
        <v>0</v>
      </c>
      <c r="K320" s="7">
        <f t="shared" si="121"/>
        <v>0</v>
      </c>
      <c r="L320" s="212"/>
      <c r="M320" s="200"/>
    </row>
    <row r="321" spans="1:15" ht="45" x14ac:dyDescent="0.2">
      <c r="A321" s="262"/>
      <c r="B321" s="196"/>
      <c r="C321" s="206"/>
      <c r="D321" s="125" t="s">
        <v>1</v>
      </c>
      <c r="E321" s="7">
        <v>0</v>
      </c>
      <c r="F321" s="78">
        <f t="shared" si="120"/>
        <v>0</v>
      </c>
      <c r="G321" s="78">
        <v>0</v>
      </c>
      <c r="H321" s="6">
        <v>0</v>
      </c>
      <c r="I321" s="6">
        <v>0</v>
      </c>
      <c r="J321" s="6">
        <v>0</v>
      </c>
      <c r="K321" s="6">
        <v>0</v>
      </c>
      <c r="L321" s="213"/>
      <c r="M321" s="263"/>
    </row>
    <row r="322" spans="1:15" ht="45" x14ac:dyDescent="0.2">
      <c r="A322" s="262"/>
      <c r="B322" s="196"/>
      <c r="C322" s="206"/>
      <c r="D322" s="125" t="s">
        <v>7</v>
      </c>
      <c r="E322" s="7">
        <v>0</v>
      </c>
      <c r="F322" s="78">
        <f t="shared" si="120"/>
        <v>0</v>
      </c>
      <c r="G322" s="78">
        <v>0</v>
      </c>
      <c r="H322" s="6">
        <v>0</v>
      </c>
      <c r="I322" s="6">
        <v>0</v>
      </c>
      <c r="J322" s="6">
        <v>0</v>
      </c>
      <c r="K322" s="6">
        <v>0</v>
      </c>
      <c r="L322" s="213"/>
      <c r="M322" s="263"/>
    </row>
    <row r="323" spans="1:15" ht="45" x14ac:dyDescent="0.2">
      <c r="A323" s="262"/>
      <c r="B323" s="196"/>
      <c r="C323" s="206"/>
      <c r="D323" s="125" t="s">
        <v>16</v>
      </c>
      <c r="E323" s="6">
        <v>29461.7</v>
      </c>
      <c r="F323" s="78">
        <f t="shared" si="120"/>
        <v>0</v>
      </c>
      <c r="G323" s="78">
        <v>0</v>
      </c>
      <c r="H323" s="6">
        <v>0</v>
      </c>
      <c r="I323" s="6">
        <v>0</v>
      </c>
      <c r="J323" s="6">
        <v>0</v>
      </c>
      <c r="K323" s="6">
        <v>0</v>
      </c>
      <c r="L323" s="213"/>
      <c r="M323" s="263"/>
    </row>
    <row r="324" spans="1:15" ht="30" x14ac:dyDescent="0.2">
      <c r="A324" s="262"/>
      <c r="B324" s="196"/>
      <c r="C324" s="207"/>
      <c r="D324" s="125" t="s">
        <v>26</v>
      </c>
      <c r="E324" s="7">
        <v>0</v>
      </c>
      <c r="F324" s="78">
        <f t="shared" si="120"/>
        <v>0</v>
      </c>
      <c r="G324" s="78">
        <v>0</v>
      </c>
      <c r="H324" s="6">
        <v>0</v>
      </c>
      <c r="I324" s="6">
        <v>0</v>
      </c>
      <c r="J324" s="6">
        <v>0</v>
      </c>
      <c r="K324" s="6">
        <v>0</v>
      </c>
      <c r="L324" s="214"/>
      <c r="M324" s="264"/>
    </row>
    <row r="325" spans="1:15" ht="15" customHeight="1" x14ac:dyDescent="0.2">
      <c r="A325" s="246"/>
      <c r="B325" s="266" t="s">
        <v>137</v>
      </c>
      <c r="C325" s="266"/>
      <c r="D325" s="18" t="s">
        <v>2</v>
      </c>
      <c r="E325" s="16">
        <v>0</v>
      </c>
      <c r="F325" s="76">
        <f t="shared" ref="F325:F334" si="122">SUM(G325:K325)</f>
        <v>31658.83</v>
      </c>
      <c r="G325" s="77">
        <f t="shared" ref="G325:K329" si="123">G300+G290</f>
        <v>8232.32</v>
      </c>
      <c r="H325" s="16">
        <f t="shared" si="123"/>
        <v>13426.51</v>
      </c>
      <c r="I325" s="16">
        <f t="shared" si="123"/>
        <v>5000</v>
      </c>
      <c r="J325" s="16">
        <f t="shared" si="123"/>
        <v>5000</v>
      </c>
      <c r="K325" s="16">
        <f t="shared" si="123"/>
        <v>0</v>
      </c>
      <c r="L325" s="265"/>
      <c r="M325" s="179"/>
    </row>
    <row r="326" spans="1:15" ht="42.75" x14ac:dyDescent="0.2">
      <c r="A326" s="246"/>
      <c r="B326" s="266"/>
      <c r="C326" s="266"/>
      <c r="D326" s="18" t="s">
        <v>1</v>
      </c>
      <c r="E326" s="16">
        <v>0</v>
      </c>
      <c r="F326" s="76">
        <f t="shared" si="122"/>
        <v>0</v>
      </c>
      <c r="G326" s="77">
        <f t="shared" si="123"/>
        <v>0</v>
      </c>
      <c r="H326" s="16">
        <f t="shared" si="123"/>
        <v>0</v>
      </c>
      <c r="I326" s="16">
        <f t="shared" si="123"/>
        <v>0</v>
      </c>
      <c r="J326" s="16">
        <f t="shared" si="123"/>
        <v>0</v>
      </c>
      <c r="K326" s="16">
        <f t="shared" si="123"/>
        <v>0</v>
      </c>
      <c r="L326" s="265"/>
      <c r="M326" s="179"/>
    </row>
    <row r="327" spans="1:15" ht="57" x14ac:dyDescent="0.2">
      <c r="A327" s="246"/>
      <c r="B327" s="266"/>
      <c r="C327" s="266"/>
      <c r="D327" s="18" t="s">
        <v>7</v>
      </c>
      <c r="E327" s="16">
        <v>0</v>
      </c>
      <c r="F327" s="76">
        <f t="shared" si="122"/>
        <v>7084.2999999999993</v>
      </c>
      <c r="G327" s="77">
        <f t="shared" si="123"/>
        <v>1632.35</v>
      </c>
      <c r="H327" s="16">
        <f t="shared" si="123"/>
        <v>5451.95</v>
      </c>
      <c r="I327" s="16">
        <f t="shared" si="123"/>
        <v>0</v>
      </c>
      <c r="J327" s="16">
        <f t="shared" si="123"/>
        <v>0</v>
      </c>
      <c r="K327" s="16">
        <f t="shared" si="123"/>
        <v>0</v>
      </c>
      <c r="L327" s="265"/>
      <c r="M327" s="179"/>
    </row>
    <row r="328" spans="1:15" ht="55.5" customHeight="1" x14ac:dyDescent="0.2">
      <c r="A328" s="246"/>
      <c r="B328" s="266"/>
      <c r="C328" s="266"/>
      <c r="D328" s="18" t="s">
        <v>16</v>
      </c>
      <c r="E328" s="16">
        <v>0</v>
      </c>
      <c r="F328" s="76">
        <f t="shared" si="122"/>
        <v>23363.829999999998</v>
      </c>
      <c r="G328" s="77">
        <f t="shared" si="123"/>
        <v>5389.2699999999995</v>
      </c>
      <c r="H328" s="16">
        <f t="shared" si="123"/>
        <v>7974.5599999999995</v>
      </c>
      <c r="I328" s="16">
        <f t="shared" si="123"/>
        <v>5000</v>
      </c>
      <c r="J328" s="16">
        <f t="shared" si="123"/>
        <v>5000</v>
      </c>
      <c r="K328" s="16">
        <f t="shared" si="123"/>
        <v>0</v>
      </c>
      <c r="L328" s="265"/>
      <c r="M328" s="179"/>
    </row>
    <row r="329" spans="1:15" ht="15" x14ac:dyDescent="0.2">
      <c r="A329" s="246"/>
      <c r="B329" s="266"/>
      <c r="C329" s="266"/>
      <c r="D329" s="18" t="s">
        <v>30</v>
      </c>
      <c r="E329" s="16">
        <v>0</v>
      </c>
      <c r="F329" s="76">
        <f t="shared" si="122"/>
        <v>1210.7</v>
      </c>
      <c r="G329" s="77">
        <f t="shared" si="123"/>
        <v>1210.7</v>
      </c>
      <c r="H329" s="16">
        <f t="shared" si="123"/>
        <v>0</v>
      </c>
      <c r="I329" s="16">
        <f t="shared" si="123"/>
        <v>0</v>
      </c>
      <c r="J329" s="16">
        <f t="shared" si="123"/>
        <v>0</v>
      </c>
      <c r="K329" s="16">
        <f t="shared" si="123"/>
        <v>0</v>
      </c>
      <c r="L329" s="265"/>
      <c r="M329" s="179"/>
    </row>
    <row r="330" spans="1:15" ht="15" customHeight="1" x14ac:dyDescent="0.2">
      <c r="A330" s="246"/>
      <c r="B330" s="266" t="s">
        <v>32</v>
      </c>
      <c r="C330" s="266"/>
      <c r="D330" s="18" t="s">
        <v>2</v>
      </c>
      <c r="E330" s="16">
        <v>0</v>
      </c>
      <c r="F330" s="127">
        <f t="shared" si="122"/>
        <v>3176376.966</v>
      </c>
      <c r="G330" s="16">
        <f t="shared" ref="G330:K334" si="124">G325+G284+G183</f>
        <v>710461.70600000001</v>
      </c>
      <c r="H330" s="16">
        <f t="shared" si="124"/>
        <v>893176.97</v>
      </c>
      <c r="I330" s="148">
        <f t="shared" si="124"/>
        <v>1011705.37</v>
      </c>
      <c r="J330" s="148">
        <f t="shared" si="124"/>
        <v>561032.92000000004</v>
      </c>
      <c r="K330" s="16">
        <f t="shared" si="124"/>
        <v>0</v>
      </c>
      <c r="L330" s="265"/>
      <c r="M330" s="179"/>
    </row>
    <row r="331" spans="1:15" ht="42.75" x14ac:dyDescent="0.2">
      <c r="A331" s="246"/>
      <c r="B331" s="266"/>
      <c r="C331" s="266"/>
      <c r="D331" s="18" t="s">
        <v>1</v>
      </c>
      <c r="E331" s="16">
        <v>0</v>
      </c>
      <c r="F331" s="127">
        <f t="shared" si="122"/>
        <v>227249.13</v>
      </c>
      <c r="G331" s="16">
        <f>G326+G285+G184</f>
        <v>60558.01</v>
      </c>
      <c r="H331" s="16">
        <f t="shared" si="124"/>
        <v>0</v>
      </c>
      <c r="I331" s="16">
        <f t="shared" si="124"/>
        <v>120187.5</v>
      </c>
      <c r="J331" s="16">
        <f t="shared" si="124"/>
        <v>46503.62</v>
      </c>
      <c r="K331" s="16">
        <f t="shared" si="124"/>
        <v>0</v>
      </c>
      <c r="L331" s="265"/>
      <c r="M331" s="179"/>
      <c r="O331" s="84"/>
    </row>
    <row r="332" spans="1:15" ht="57" x14ac:dyDescent="0.2">
      <c r="A332" s="246"/>
      <c r="B332" s="266"/>
      <c r="C332" s="266"/>
      <c r="D332" s="18" t="s">
        <v>7</v>
      </c>
      <c r="E332" s="16">
        <v>0</v>
      </c>
      <c r="F332" s="127">
        <f t="shared" si="122"/>
        <v>428432.9</v>
      </c>
      <c r="G332" s="16">
        <f t="shared" si="124"/>
        <v>86334.010000000009</v>
      </c>
      <c r="H332" s="16">
        <f t="shared" si="124"/>
        <v>76776.759999999995</v>
      </c>
      <c r="I332" s="16">
        <f t="shared" si="124"/>
        <v>243491.8</v>
      </c>
      <c r="J332" s="16">
        <f t="shared" si="124"/>
        <v>21830.329999999998</v>
      </c>
      <c r="K332" s="16">
        <f t="shared" si="124"/>
        <v>0</v>
      </c>
      <c r="L332" s="265"/>
      <c r="M332" s="179"/>
    </row>
    <row r="333" spans="1:15" ht="58.5" customHeight="1" x14ac:dyDescent="0.2">
      <c r="A333" s="246"/>
      <c r="B333" s="266"/>
      <c r="C333" s="266"/>
      <c r="D333" s="18" t="s">
        <v>16</v>
      </c>
      <c r="E333" s="16">
        <v>0</v>
      </c>
      <c r="F333" s="127">
        <f t="shared" si="122"/>
        <v>2519484.236</v>
      </c>
      <c r="G333" s="16">
        <f t="shared" si="124"/>
        <v>562358.98600000003</v>
      </c>
      <c r="H333" s="16">
        <f t="shared" si="124"/>
        <v>816400.21</v>
      </c>
      <c r="I333" s="16">
        <f t="shared" si="124"/>
        <v>648026.07000000007</v>
      </c>
      <c r="J333" s="16">
        <f t="shared" si="124"/>
        <v>492698.97000000003</v>
      </c>
      <c r="K333" s="16">
        <f t="shared" si="124"/>
        <v>0</v>
      </c>
      <c r="L333" s="265"/>
      <c r="M333" s="179"/>
    </row>
    <row r="334" spans="1:15" ht="26.25" customHeight="1" x14ac:dyDescent="0.2">
      <c r="A334" s="246"/>
      <c r="B334" s="266"/>
      <c r="C334" s="266"/>
      <c r="D334" s="18" t="s">
        <v>30</v>
      </c>
      <c r="E334" s="16">
        <v>0</v>
      </c>
      <c r="F334" s="127">
        <f t="shared" si="122"/>
        <v>1210.7</v>
      </c>
      <c r="G334" s="16">
        <f t="shared" si="124"/>
        <v>1210.7</v>
      </c>
      <c r="H334" s="16">
        <f t="shared" si="124"/>
        <v>0</v>
      </c>
      <c r="I334" s="16">
        <f t="shared" si="124"/>
        <v>0</v>
      </c>
      <c r="J334" s="16">
        <f t="shared" si="124"/>
        <v>0</v>
      </c>
      <c r="K334" s="16">
        <f t="shared" si="124"/>
        <v>0</v>
      </c>
      <c r="L334" s="265"/>
      <c r="M334" s="179"/>
    </row>
  </sheetData>
  <mergeCells count="429">
    <mergeCell ref="L212:L213"/>
    <mergeCell ref="M212:M213"/>
    <mergeCell ref="M51:M52"/>
    <mergeCell ref="A53:A57"/>
    <mergeCell ref="B53:B57"/>
    <mergeCell ref="C53:C57"/>
    <mergeCell ref="B68:B72"/>
    <mergeCell ref="C68:C72"/>
    <mergeCell ref="L68:L70"/>
    <mergeCell ref="M68:M70"/>
    <mergeCell ref="L71:L72"/>
    <mergeCell ref="M71:M72"/>
    <mergeCell ref="A68:A72"/>
    <mergeCell ref="A58:A62"/>
    <mergeCell ref="B58:B62"/>
    <mergeCell ref="C58:C62"/>
    <mergeCell ref="L58:L60"/>
    <mergeCell ref="M58:M60"/>
    <mergeCell ref="L61:L62"/>
    <mergeCell ref="M61:M62"/>
    <mergeCell ref="A73:A77"/>
    <mergeCell ref="B73:B77"/>
    <mergeCell ref="C73:C77"/>
    <mergeCell ref="L73:L75"/>
    <mergeCell ref="L217:L218"/>
    <mergeCell ref="M217:M218"/>
    <mergeCell ref="M111:M112"/>
    <mergeCell ref="A83:A87"/>
    <mergeCell ref="B83:B87"/>
    <mergeCell ref="C83:C87"/>
    <mergeCell ref="L83:L85"/>
    <mergeCell ref="M83:M85"/>
    <mergeCell ref="L86:L87"/>
    <mergeCell ref="M86:M87"/>
    <mergeCell ref="A118:A122"/>
    <mergeCell ref="B118:B122"/>
    <mergeCell ref="C118:C122"/>
    <mergeCell ref="M168:M170"/>
    <mergeCell ref="M133:M135"/>
    <mergeCell ref="L136:L137"/>
    <mergeCell ref="L148:L150"/>
    <mergeCell ref="M148:M150"/>
    <mergeCell ref="M128:M132"/>
    <mergeCell ref="A209:A213"/>
    <mergeCell ref="B209:B213"/>
    <mergeCell ref="C209:C213"/>
    <mergeCell ref="L209:L211"/>
    <mergeCell ref="M209:M211"/>
    <mergeCell ref="M73:M75"/>
    <mergeCell ref="L76:L77"/>
    <mergeCell ref="M76:M77"/>
    <mergeCell ref="A63:A67"/>
    <mergeCell ref="B63:B67"/>
    <mergeCell ref="C63:C67"/>
    <mergeCell ref="L63:L65"/>
    <mergeCell ref="M63:M65"/>
    <mergeCell ref="L66:L67"/>
    <mergeCell ref="C78:C82"/>
    <mergeCell ref="L78:L80"/>
    <mergeCell ref="M78:M80"/>
    <mergeCell ref="L168:L170"/>
    <mergeCell ref="A148:A152"/>
    <mergeCell ref="B148:B152"/>
    <mergeCell ref="C148:C152"/>
    <mergeCell ref="A168:A172"/>
    <mergeCell ref="B158:B162"/>
    <mergeCell ref="A128:A132"/>
    <mergeCell ref="B128:B132"/>
    <mergeCell ref="C128:C132"/>
    <mergeCell ref="L128:L130"/>
    <mergeCell ref="L131:L132"/>
    <mergeCell ref="L161:L162"/>
    <mergeCell ref="M163:M165"/>
    <mergeCell ref="L166:L167"/>
    <mergeCell ref="M166:M167"/>
    <mergeCell ref="C133:C137"/>
    <mergeCell ref="L133:L135"/>
    <mergeCell ref="L123:L125"/>
    <mergeCell ref="L151:L152"/>
    <mergeCell ref="M151:M152"/>
    <mergeCell ref="L141:L142"/>
    <mergeCell ref="B229:B233"/>
    <mergeCell ref="C229:C233"/>
    <mergeCell ref="C194:C198"/>
    <mergeCell ref="A224:A228"/>
    <mergeCell ref="M247:M248"/>
    <mergeCell ref="A244:A248"/>
    <mergeCell ref="B244:B248"/>
    <mergeCell ref="C244:C248"/>
    <mergeCell ref="L244:L246"/>
    <mergeCell ref="M244:M246"/>
    <mergeCell ref="L207:L208"/>
    <mergeCell ref="M207:M208"/>
    <mergeCell ref="L229:L231"/>
    <mergeCell ref="M229:M231"/>
    <mergeCell ref="L232:L233"/>
    <mergeCell ref="M232:M233"/>
    <mergeCell ref="A219:A223"/>
    <mergeCell ref="B219:B223"/>
    <mergeCell ref="C219:C223"/>
    <mergeCell ref="L219:L221"/>
    <mergeCell ref="M219:M221"/>
    <mergeCell ref="L222:L223"/>
    <mergeCell ref="M222:M223"/>
    <mergeCell ref="M214:M216"/>
    <mergeCell ref="M249:M251"/>
    <mergeCell ref="L252:L253"/>
    <mergeCell ref="M252:M253"/>
    <mergeCell ref="L254:L256"/>
    <mergeCell ref="M254:M256"/>
    <mergeCell ref="M66:M67"/>
    <mergeCell ref="A264:A268"/>
    <mergeCell ref="B264:B268"/>
    <mergeCell ref="C264:C268"/>
    <mergeCell ref="L264:L266"/>
    <mergeCell ref="M264:M266"/>
    <mergeCell ref="L267:L268"/>
    <mergeCell ref="M267:M268"/>
    <mergeCell ref="L186:L187"/>
    <mergeCell ref="A194:A198"/>
    <mergeCell ref="C204:C208"/>
    <mergeCell ref="L204:L206"/>
    <mergeCell ref="M204:M206"/>
    <mergeCell ref="L194:L198"/>
    <mergeCell ref="M194:M198"/>
    <mergeCell ref="B194:B198"/>
    <mergeCell ref="L247:L248"/>
    <mergeCell ref="M239:M241"/>
    <mergeCell ref="A229:A233"/>
    <mergeCell ref="L113:L117"/>
    <mergeCell ref="M113:M117"/>
    <mergeCell ref="L143:L145"/>
    <mergeCell ref="M143:M145"/>
    <mergeCell ref="L146:L147"/>
    <mergeCell ref="M146:M147"/>
    <mergeCell ref="L118:L120"/>
    <mergeCell ref="M118:M122"/>
    <mergeCell ref="L121:L122"/>
    <mergeCell ref="M136:M137"/>
    <mergeCell ref="L126:L127"/>
    <mergeCell ref="L138:L140"/>
    <mergeCell ref="M138:M140"/>
    <mergeCell ref="M141:M142"/>
    <mergeCell ref="M123:M127"/>
    <mergeCell ref="A138:A142"/>
    <mergeCell ref="B138:B142"/>
    <mergeCell ref="A133:A137"/>
    <mergeCell ref="B133:B137"/>
    <mergeCell ref="C123:C127"/>
    <mergeCell ref="C138:C142"/>
    <mergeCell ref="A143:A147"/>
    <mergeCell ref="B143:B147"/>
    <mergeCell ref="C143:C147"/>
    <mergeCell ref="L81:L82"/>
    <mergeCell ref="M81:M82"/>
    <mergeCell ref="A108:A112"/>
    <mergeCell ref="B108:B112"/>
    <mergeCell ref="C108:C112"/>
    <mergeCell ref="L108:L110"/>
    <mergeCell ref="M108:M110"/>
    <mergeCell ref="L111:L112"/>
    <mergeCell ref="A113:A117"/>
    <mergeCell ref="C113:C117"/>
    <mergeCell ref="C88:C92"/>
    <mergeCell ref="L88:L90"/>
    <mergeCell ref="M88:M90"/>
    <mergeCell ref="L91:L92"/>
    <mergeCell ref="M91:M92"/>
    <mergeCell ref="C93:C97"/>
    <mergeCell ref="L93:L95"/>
    <mergeCell ref="M93:M95"/>
    <mergeCell ref="L96:L97"/>
    <mergeCell ref="M96:M97"/>
    <mergeCell ref="C98:C102"/>
    <mergeCell ref="L98:L100"/>
    <mergeCell ref="M98:M100"/>
    <mergeCell ref="L101:L102"/>
    <mergeCell ref="M330:M334"/>
    <mergeCell ref="L330:L334"/>
    <mergeCell ref="B305:B309"/>
    <mergeCell ref="C305:C309"/>
    <mergeCell ref="A330:A334"/>
    <mergeCell ref="B330:C334"/>
    <mergeCell ref="A325:A329"/>
    <mergeCell ref="B325:C329"/>
    <mergeCell ref="A290:A294"/>
    <mergeCell ref="C290:C294"/>
    <mergeCell ref="L325:L329"/>
    <mergeCell ref="M325:M329"/>
    <mergeCell ref="C295:C299"/>
    <mergeCell ref="M295:M299"/>
    <mergeCell ref="L295:L299"/>
    <mergeCell ref="C300:C302"/>
    <mergeCell ref="C303:C304"/>
    <mergeCell ref="L300:L304"/>
    <mergeCell ref="A315:A319"/>
    <mergeCell ref="B315:B319"/>
    <mergeCell ref="C315:C319"/>
    <mergeCell ref="L315:L319"/>
    <mergeCell ref="B300:B304"/>
    <mergeCell ref="L290:L294"/>
    <mergeCell ref="M320:M324"/>
    <mergeCell ref="A300:A304"/>
    <mergeCell ref="A305:A309"/>
    <mergeCell ref="M305:M309"/>
    <mergeCell ref="A234:A238"/>
    <mergeCell ref="B234:B238"/>
    <mergeCell ref="C234:C238"/>
    <mergeCell ref="L234:L236"/>
    <mergeCell ref="M234:M236"/>
    <mergeCell ref="L237:L238"/>
    <mergeCell ref="M237:M238"/>
    <mergeCell ref="A289:M289"/>
    <mergeCell ref="L284:L286"/>
    <mergeCell ref="L287:L288"/>
    <mergeCell ref="L305:L309"/>
    <mergeCell ref="A295:A299"/>
    <mergeCell ref="C239:C243"/>
    <mergeCell ref="L242:L243"/>
    <mergeCell ref="M242:M243"/>
    <mergeCell ref="A310:A314"/>
    <mergeCell ref="M315:M319"/>
    <mergeCell ref="B290:B294"/>
    <mergeCell ref="L257:L258"/>
    <mergeCell ref="M257:M258"/>
    <mergeCell ref="A320:A324"/>
    <mergeCell ref="B320:B324"/>
    <mergeCell ref="C320:C324"/>
    <mergeCell ref="L320:L324"/>
    <mergeCell ref="A163:A167"/>
    <mergeCell ref="B163:B167"/>
    <mergeCell ref="C163:C167"/>
    <mergeCell ref="L163:L165"/>
    <mergeCell ref="B224:B228"/>
    <mergeCell ref="C224:C228"/>
    <mergeCell ref="L224:L228"/>
    <mergeCell ref="A249:A253"/>
    <mergeCell ref="B249:B253"/>
    <mergeCell ref="C249:C253"/>
    <mergeCell ref="L249:L251"/>
    <mergeCell ref="A239:A243"/>
    <mergeCell ref="A183:A187"/>
    <mergeCell ref="A189:A193"/>
    <mergeCell ref="L189:L193"/>
    <mergeCell ref="L239:L241"/>
    <mergeCell ref="A214:A218"/>
    <mergeCell ref="B214:B218"/>
    <mergeCell ref="C214:C218"/>
    <mergeCell ref="L214:L216"/>
    <mergeCell ref="M18:M22"/>
    <mergeCell ref="L18:L22"/>
    <mergeCell ref="A23:A27"/>
    <mergeCell ref="B23:B27"/>
    <mergeCell ref="C23:C27"/>
    <mergeCell ref="A18:A22"/>
    <mergeCell ref="B18:B22"/>
    <mergeCell ref="C18:C22"/>
    <mergeCell ref="B113:B117"/>
    <mergeCell ref="M28:M30"/>
    <mergeCell ref="M31:M32"/>
    <mergeCell ref="C103:C107"/>
    <mergeCell ref="L103:L105"/>
    <mergeCell ref="M103:M105"/>
    <mergeCell ref="L106:L107"/>
    <mergeCell ref="M106:M107"/>
    <mergeCell ref="M33:M35"/>
    <mergeCell ref="L36:L37"/>
    <mergeCell ref="M36:M37"/>
    <mergeCell ref="A43:A47"/>
    <mergeCell ref="B43:B47"/>
    <mergeCell ref="C43:C47"/>
    <mergeCell ref="L43:L45"/>
    <mergeCell ref="M43:M45"/>
    <mergeCell ref="L23:L25"/>
    <mergeCell ref="M23:M25"/>
    <mergeCell ref="L26:L27"/>
    <mergeCell ref="M26:M27"/>
    <mergeCell ref="C28:C32"/>
    <mergeCell ref="L28:L30"/>
    <mergeCell ref="L53:L55"/>
    <mergeCell ref="M53:M55"/>
    <mergeCell ref="L56:L57"/>
    <mergeCell ref="M56:M57"/>
    <mergeCell ref="C38:C42"/>
    <mergeCell ref="L38:L40"/>
    <mergeCell ref="M38:M40"/>
    <mergeCell ref="L41:L42"/>
    <mergeCell ref="M41:M42"/>
    <mergeCell ref="L46:L47"/>
    <mergeCell ref="M46:M47"/>
    <mergeCell ref="L31:L32"/>
    <mergeCell ref="C33:C37"/>
    <mergeCell ref="L33:L35"/>
    <mergeCell ref="C48:C52"/>
    <mergeCell ref="L48:L50"/>
    <mergeCell ref="M48:M50"/>
    <mergeCell ref="L51:L52"/>
    <mergeCell ref="A48:A52"/>
    <mergeCell ref="A28:A32"/>
    <mergeCell ref="B28:B32"/>
    <mergeCell ref="A38:A42"/>
    <mergeCell ref="B38:B42"/>
    <mergeCell ref="A103:A107"/>
    <mergeCell ref="B103:B107"/>
    <mergeCell ref="A123:A127"/>
    <mergeCell ref="B123:B127"/>
    <mergeCell ref="A33:A37"/>
    <mergeCell ref="B33:B37"/>
    <mergeCell ref="B48:B52"/>
    <mergeCell ref="A88:A92"/>
    <mergeCell ref="B88:B92"/>
    <mergeCell ref="A93:A97"/>
    <mergeCell ref="B93:B97"/>
    <mergeCell ref="A98:A102"/>
    <mergeCell ref="B98:B102"/>
    <mergeCell ref="A78:A82"/>
    <mergeCell ref="B78:B82"/>
    <mergeCell ref="H1:L1"/>
    <mergeCell ref="F2:L2"/>
    <mergeCell ref="F3:L3"/>
    <mergeCell ref="F5:L5"/>
    <mergeCell ref="C4:L4"/>
    <mergeCell ref="A12:M12"/>
    <mergeCell ref="A13:A17"/>
    <mergeCell ref="B13:B17"/>
    <mergeCell ref="C13:C17"/>
    <mergeCell ref="L13:L17"/>
    <mergeCell ref="M13:M17"/>
    <mergeCell ref="A6:M6"/>
    <mergeCell ref="A9:A10"/>
    <mergeCell ref="B9:B10"/>
    <mergeCell ref="E9:E10"/>
    <mergeCell ref="M9:M10"/>
    <mergeCell ref="G9:K9"/>
    <mergeCell ref="F9:F10"/>
    <mergeCell ref="C9:C10"/>
    <mergeCell ref="D9:D10"/>
    <mergeCell ref="L9:L10"/>
    <mergeCell ref="E7:I7"/>
    <mergeCell ref="A254:A258"/>
    <mergeCell ref="B254:B258"/>
    <mergeCell ref="C254:C258"/>
    <mergeCell ref="B239:B243"/>
    <mergeCell ref="C178:C182"/>
    <mergeCell ref="L178:L180"/>
    <mergeCell ref="A173:A177"/>
    <mergeCell ref="B173:B177"/>
    <mergeCell ref="C173:C177"/>
    <mergeCell ref="L173:L175"/>
    <mergeCell ref="A199:A203"/>
    <mergeCell ref="B199:B203"/>
    <mergeCell ref="C199:C203"/>
    <mergeCell ref="L199:L203"/>
    <mergeCell ref="B183:C187"/>
    <mergeCell ref="L183:L185"/>
    <mergeCell ref="L181:L182"/>
    <mergeCell ref="A178:A182"/>
    <mergeCell ref="B178:B182"/>
    <mergeCell ref="B189:B193"/>
    <mergeCell ref="A188:M188"/>
    <mergeCell ref="C189:C193"/>
    <mergeCell ref="M224:M228"/>
    <mergeCell ref="M199:M203"/>
    <mergeCell ref="M156:M157"/>
    <mergeCell ref="M189:M193"/>
    <mergeCell ref="M183:M185"/>
    <mergeCell ref="M178:M180"/>
    <mergeCell ref="M181:M182"/>
    <mergeCell ref="M186:M187"/>
    <mergeCell ref="B168:B172"/>
    <mergeCell ref="C168:C172"/>
    <mergeCell ref="A153:A157"/>
    <mergeCell ref="B153:B157"/>
    <mergeCell ref="C153:C157"/>
    <mergeCell ref="L153:L155"/>
    <mergeCell ref="M153:M155"/>
    <mergeCell ref="M158:M160"/>
    <mergeCell ref="M173:M175"/>
    <mergeCell ref="M176:M177"/>
    <mergeCell ref="M171:M172"/>
    <mergeCell ref="M161:M162"/>
    <mergeCell ref="B310:B314"/>
    <mergeCell ref="C310:C314"/>
    <mergeCell ref="L310:L314"/>
    <mergeCell ref="M310:M314"/>
    <mergeCell ref="A259:A263"/>
    <mergeCell ref="B259:B263"/>
    <mergeCell ref="C259:C263"/>
    <mergeCell ref="L259:L261"/>
    <mergeCell ref="M259:M261"/>
    <mergeCell ref="L262:L263"/>
    <mergeCell ref="M262:M263"/>
    <mergeCell ref="A284:A288"/>
    <mergeCell ref="B284:C288"/>
    <mergeCell ref="M287:M288"/>
    <mergeCell ref="B295:B299"/>
    <mergeCell ref="M300:M304"/>
    <mergeCell ref="M290:M294"/>
    <mergeCell ref="M284:M286"/>
    <mergeCell ref="A279:A283"/>
    <mergeCell ref="B279:B283"/>
    <mergeCell ref="C279:C283"/>
    <mergeCell ref="L279:L281"/>
    <mergeCell ref="M279:M281"/>
    <mergeCell ref="L282:L283"/>
    <mergeCell ref="M101:M102"/>
    <mergeCell ref="M282:M283"/>
    <mergeCell ref="A269:A273"/>
    <mergeCell ref="B269:B273"/>
    <mergeCell ref="C269:C273"/>
    <mergeCell ref="L269:L271"/>
    <mergeCell ref="M269:M271"/>
    <mergeCell ref="L272:L273"/>
    <mergeCell ref="M272:M273"/>
    <mergeCell ref="A274:A278"/>
    <mergeCell ref="B274:B278"/>
    <mergeCell ref="C274:C278"/>
    <mergeCell ref="L274:L276"/>
    <mergeCell ref="M274:M276"/>
    <mergeCell ref="L277:L278"/>
    <mergeCell ref="M277:M278"/>
    <mergeCell ref="L171:L172"/>
    <mergeCell ref="L176:L177"/>
    <mergeCell ref="A158:A162"/>
    <mergeCell ref="C158:C162"/>
    <mergeCell ref="L158:L160"/>
    <mergeCell ref="A204:A208"/>
    <mergeCell ref="B204:B208"/>
    <mergeCell ref="L156:L157"/>
  </mergeCells>
  <phoneticPr fontId="0" type="noConversion"/>
  <pageMargins left="0.15748031496062992" right="0.15748031496062992" top="0.19" bottom="0.17" header="0.15748031496062992" footer="0.17"/>
  <pageSetup paperSize="9" scale="60" fitToHeight="0" orientation="landscape" r:id="rId1"/>
  <headerFooter alignWithMargins="0"/>
  <rowBreaks count="14" manualBreakCount="14">
    <brk id="27" max="12" man="1"/>
    <brk id="52" max="12" man="1"/>
    <brk id="77" max="12" man="1"/>
    <brk id="102" max="12" man="1"/>
    <brk id="117" max="12" man="1"/>
    <brk id="137" max="12" man="1"/>
    <brk id="162" max="12" man="1"/>
    <brk id="182" max="12" man="1"/>
    <brk id="206" max="12" man="1"/>
    <brk id="228" max="12" man="1"/>
    <brk id="248" max="12" man="1"/>
    <brk id="273" max="12" man="1"/>
    <brk id="299" max="12" man="1"/>
    <brk id="324"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80"/>
  <sheetViews>
    <sheetView topLeftCell="A37" zoomScale="80" zoomScaleNormal="80" workbookViewId="0">
      <selection activeCell="L74" sqref="L74"/>
    </sheetView>
  </sheetViews>
  <sheetFormatPr defaultColWidth="9.140625" defaultRowHeight="15" x14ac:dyDescent="0.25"/>
  <cols>
    <col min="1" max="1" width="0.28515625" style="25" customWidth="1"/>
    <col min="2" max="2" width="4" style="25" customWidth="1"/>
    <col min="3" max="14" width="9.140625" style="25"/>
    <col min="15" max="15" width="11.5703125" style="25" customWidth="1"/>
    <col min="16" max="16384" width="9.140625" style="25"/>
  </cols>
  <sheetData>
    <row r="2" spans="1:15" s="12" customFormat="1" x14ac:dyDescent="0.25">
      <c r="E2" s="70"/>
      <c r="F2" s="241" t="s">
        <v>300</v>
      </c>
      <c r="G2" s="241"/>
      <c r="H2" s="241"/>
      <c r="I2" s="241"/>
      <c r="J2" s="241"/>
      <c r="K2" s="241"/>
      <c r="L2" s="241"/>
      <c r="M2" s="241"/>
      <c r="N2" s="241"/>
      <c r="O2" s="241"/>
    </row>
    <row r="3" spans="1:15" s="12" customFormat="1" x14ac:dyDescent="0.25">
      <c r="E3" s="70"/>
      <c r="F3" s="242" t="s">
        <v>130</v>
      </c>
      <c r="G3" s="242"/>
      <c r="H3" s="242"/>
      <c r="I3" s="242"/>
      <c r="J3" s="242"/>
      <c r="K3" s="242"/>
      <c r="L3" s="242"/>
      <c r="M3" s="242"/>
      <c r="N3" s="242"/>
      <c r="O3" s="242"/>
    </row>
    <row r="4" spans="1:15" s="12" customFormat="1" x14ac:dyDescent="0.25">
      <c r="C4" s="242" t="s">
        <v>29</v>
      </c>
      <c r="D4" s="242"/>
      <c r="E4" s="242"/>
      <c r="F4" s="242"/>
      <c r="G4" s="242"/>
      <c r="H4" s="242"/>
      <c r="I4" s="242"/>
      <c r="J4" s="242"/>
      <c r="K4" s="242"/>
      <c r="L4" s="242"/>
      <c r="M4" s="242"/>
      <c r="N4" s="242"/>
      <c r="O4" s="242"/>
    </row>
    <row r="5" spans="1:15" s="12" customFormat="1" x14ac:dyDescent="0.25">
      <c r="E5" s="70"/>
      <c r="F5" s="241" t="s">
        <v>256</v>
      </c>
      <c r="G5" s="241"/>
      <c r="H5" s="241"/>
      <c r="I5" s="241"/>
      <c r="J5" s="241"/>
      <c r="K5" s="241"/>
      <c r="L5" s="241"/>
      <c r="M5" s="241"/>
      <c r="N5" s="241"/>
      <c r="O5" s="241"/>
    </row>
    <row r="6" spans="1:15" s="29" customFormat="1" ht="18" customHeight="1" x14ac:dyDescent="0.25">
      <c r="A6" s="28"/>
      <c r="C6" s="30"/>
      <c r="D6" s="48"/>
      <c r="E6" s="48"/>
      <c r="F6" s="48"/>
      <c r="G6" s="48"/>
      <c r="H6" s="32"/>
      <c r="I6" s="48"/>
      <c r="J6" s="48"/>
      <c r="K6" s="48"/>
      <c r="L6" s="24"/>
      <c r="M6" s="24"/>
      <c r="N6" s="24"/>
    </row>
    <row r="7" spans="1:15" x14ac:dyDescent="0.25">
      <c r="B7" s="26" t="s">
        <v>51</v>
      </c>
      <c r="C7" s="26"/>
      <c r="D7" s="23"/>
      <c r="E7" s="66"/>
    </row>
    <row r="10" spans="1:15" x14ac:dyDescent="0.25">
      <c r="B10" s="27" t="s">
        <v>49</v>
      </c>
      <c r="C10" s="25" t="s">
        <v>358</v>
      </c>
    </row>
    <row r="11" spans="1:15" ht="35.25" customHeight="1" x14ac:dyDescent="0.25">
      <c r="B11" s="27" t="s">
        <v>10</v>
      </c>
      <c r="C11" s="284" t="s">
        <v>359</v>
      </c>
      <c r="D11" s="284"/>
      <c r="E11" s="284"/>
      <c r="F11" s="284"/>
      <c r="G11" s="284"/>
      <c r="H11" s="284"/>
      <c r="I11" s="284"/>
      <c r="J11" s="284"/>
      <c r="K11" s="284"/>
      <c r="L11" s="284"/>
      <c r="M11" s="284"/>
      <c r="N11" s="284"/>
      <c r="O11" s="284"/>
    </row>
    <row r="12" spans="1:15" ht="45.75" customHeight="1" x14ac:dyDescent="0.25">
      <c r="B12" s="27" t="s">
        <v>31</v>
      </c>
      <c r="C12" s="284" t="s">
        <v>360</v>
      </c>
      <c r="D12" s="284"/>
      <c r="E12" s="284"/>
      <c r="F12" s="284"/>
      <c r="G12" s="284"/>
      <c r="H12" s="284"/>
      <c r="I12" s="284"/>
      <c r="J12" s="284"/>
      <c r="K12" s="284"/>
      <c r="L12" s="284"/>
      <c r="M12" s="284"/>
      <c r="N12" s="284"/>
      <c r="O12" s="284"/>
    </row>
    <row r="13" spans="1:15" ht="64.5" customHeight="1" x14ac:dyDescent="0.25">
      <c r="B13" s="27" t="s">
        <v>45</v>
      </c>
      <c r="C13" s="284" t="s">
        <v>361</v>
      </c>
      <c r="D13" s="284"/>
      <c r="E13" s="284"/>
      <c r="F13" s="284"/>
      <c r="G13" s="284"/>
      <c r="H13" s="284"/>
      <c r="I13" s="284"/>
      <c r="J13" s="284"/>
      <c r="K13" s="284"/>
      <c r="L13" s="284"/>
      <c r="M13" s="284"/>
      <c r="N13" s="284"/>
      <c r="O13" s="284"/>
    </row>
    <row r="14" spans="1:15" ht="66.75" customHeight="1" x14ac:dyDescent="0.25">
      <c r="B14" s="27" t="s">
        <v>57</v>
      </c>
      <c r="C14" s="284" t="s">
        <v>362</v>
      </c>
      <c r="D14" s="284"/>
      <c r="E14" s="284"/>
      <c r="F14" s="284"/>
      <c r="G14" s="284"/>
      <c r="H14" s="284"/>
      <c r="I14" s="284"/>
      <c r="J14" s="284"/>
      <c r="K14" s="284"/>
      <c r="L14" s="284"/>
      <c r="M14" s="284"/>
      <c r="N14" s="284"/>
      <c r="O14" s="284"/>
    </row>
    <row r="15" spans="1:15" ht="69.75" customHeight="1" x14ac:dyDescent="0.25">
      <c r="B15" s="27" t="s">
        <v>58</v>
      </c>
      <c r="C15" s="284" t="s">
        <v>363</v>
      </c>
      <c r="D15" s="284"/>
      <c r="E15" s="284"/>
      <c r="F15" s="284"/>
      <c r="G15" s="284"/>
      <c r="H15" s="284"/>
      <c r="I15" s="284"/>
      <c r="J15" s="284"/>
      <c r="K15" s="284"/>
      <c r="L15" s="284"/>
      <c r="M15" s="284"/>
      <c r="N15" s="284"/>
      <c r="O15" s="284"/>
    </row>
    <row r="16" spans="1:15" ht="33.75" customHeight="1" x14ac:dyDescent="0.25">
      <c r="B16" s="27" t="s">
        <v>59</v>
      </c>
      <c r="C16" s="284" t="s">
        <v>364</v>
      </c>
      <c r="D16" s="284"/>
      <c r="E16" s="284"/>
      <c r="F16" s="284"/>
      <c r="G16" s="284"/>
      <c r="H16" s="284"/>
      <c r="I16" s="284"/>
      <c r="J16" s="284"/>
      <c r="K16" s="284"/>
      <c r="L16" s="284"/>
      <c r="M16" s="284"/>
      <c r="N16" s="284"/>
      <c r="O16" s="284"/>
    </row>
    <row r="17" spans="2:15" ht="21.75" customHeight="1" x14ac:dyDescent="0.25">
      <c r="B17" s="27" t="s">
        <v>60</v>
      </c>
      <c r="C17" s="25" t="s">
        <v>365</v>
      </c>
    </row>
    <row r="18" spans="2:15" ht="65.25" customHeight="1" x14ac:dyDescent="0.25">
      <c r="B18" s="27" t="s">
        <v>61</v>
      </c>
      <c r="C18" s="281" t="s">
        <v>366</v>
      </c>
      <c r="D18" s="281"/>
      <c r="E18" s="281"/>
      <c r="F18" s="281"/>
      <c r="G18" s="281"/>
      <c r="H18" s="281"/>
      <c r="I18" s="281"/>
      <c r="J18" s="281"/>
      <c r="K18" s="281"/>
      <c r="L18" s="281"/>
      <c r="M18" s="281"/>
      <c r="N18" s="281"/>
      <c r="O18" s="281"/>
    </row>
    <row r="19" spans="2:15" ht="21.75" customHeight="1" x14ac:dyDescent="0.25">
      <c r="B19" s="27" t="s">
        <v>62</v>
      </c>
      <c r="C19" s="25" t="s">
        <v>367</v>
      </c>
      <c r="F19" s="115"/>
    </row>
    <row r="20" spans="2:15" ht="22.5" customHeight="1" x14ac:dyDescent="0.25">
      <c r="B20" s="27" t="s">
        <v>63</v>
      </c>
      <c r="C20" s="25" t="s">
        <v>368</v>
      </c>
    </row>
    <row r="21" spans="2:15" ht="44.25" customHeight="1" x14ac:dyDescent="0.25">
      <c r="B21" s="27" t="s">
        <v>64</v>
      </c>
      <c r="C21" s="285" t="s">
        <v>369</v>
      </c>
      <c r="D21" s="285"/>
      <c r="E21" s="285"/>
      <c r="F21" s="285"/>
      <c r="G21" s="285"/>
      <c r="H21" s="285"/>
      <c r="I21" s="285"/>
      <c r="J21" s="285"/>
      <c r="K21" s="285"/>
      <c r="L21" s="285"/>
      <c r="M21" s="285"/>
      <c r="N21" s="285"/>
      <c r="O21" s="285"/>
    </row>
    <row r="22" spans="2:15" ht="15" customHeight="1" x14ac:dyDescent="0.25">
      <c r="B22" s="119" t="s">
        <v>65</v>
      </c>
      <c r="C22" s="282" t="s">
        <v>370</v>
      </c>
      <c r="D22" s="282"/>
      <c r="E22" s="282"/>
      <c r="F22" s="282"/>
      <c r="G22" s="282"/>
      <c r="H22" s="282"/>
      <c r="I22" s="282"/>
      <c r="J22" s="282"/>
      <c r="K22" s="282"/>
      <c r="L22" s="282"/>
      <c r="M22" s="282"/>
      <c r="N22" s="282"/>
      <c r="O22" s="282"/>
    </row>
    <row r="23" spans="2:15" ht="55.5" customHeight="1" x14ac:dyDescent="0.25">
      <c r="B23" s="119" t="s">
        <v>200</v>
      </c>
      <c r="C23" s="282" t="s">
        <v>371</v>
      </c>
      <c r="D23" s="282"/>
      <c r="E23" s="282"/>
      <c r="F23" s="282"/>
      <c r="G23" s="282"/>
      <c r="H23" s="282"/>
      <c r="I23" s="282"/>
      <c r="J23" s="282"/>
      <c r="K23" s="282"/>
      <c r="L23" s="282"/>
      <c r="M23" s="282"/>
      <c r="N23" s="282"/>
      <c r="O23" s="282"/>
    </row>
    <row r="24" spans="2:15" ht="40.5" customHeight="1" x14ac:dyDescent="0.25">
      <c r="B24" s="119" t="s">
        <v>373</v>
      </c>
      <c r="C24" s="282" t="s">
        <v>372</v>
      </c>
      <c r="D24" s="282"/>
      <c r="E24" s="282"/>
      <c r="F24" s="282"/>
      <c r="G24" s="282"/>
      <c r="H24" s="282"/>
      <c r="I24" s="282"/>
      <c r="J24" s="282"/>
      <c r="K24" s="282"/>
      <c r="L24" s="282"/>
      <c r="M24" s="282"/>
      <c r="N24" s="282"/>
      <c r="O24" s="282"/>
    </row>
    <row r="25" spans="2:15" ht="41.25" customHeight="1" x14ac:dyDescent="0.25">
      <c r="B25" s="119" t="s">
        <v>374</v>
      </c>
      <c r="C25" s="281" t="s">
        <v>375</v>
      </c>
      <c r="D25" s="281"/>
      <c r="E25" s="281"/>
      <c r="F25" s="281"/>
      <c r="G25" s="281"/>
      <c r="H25" s="281"/>
      <c r="I25" s="281"/>
      <c r="J25" s="281"/>
      <c r="K25" s="281"/>
      <c r="L25" s="281"/>
      <c r="M25" s="281"/>
      <c r="N25" s="281"/>
      <c r="O25" s="281"/>
    </row>
    <row r="26" spans="2:15" ht="27" customHeight="1" x14ac:dyDescent="0.25">
      <c r="B26" s="119" t="s">
        <v>391</v>
      </c>
      <c r="C26" s="282" t="s">
        <v>376</v>
      </c>
      <c r="D26" s="282"/>
      <c r="E26" s="282"/>
      <c r="F26" s="282"/>
      <c r="G26" s="282"/>
      <c r="H26" s="282"/>
      <c r="I26" s="282"/>
      <c r="J26" s="282"/>
      <c r="K26" s="282"/>
      <c r="L26" s="282"/>
      <c r="M26" s="282"/>
      <c r="N26" s="282"/>
      <c r="O26" s="282"/>
    </row>
    <row r="27" spans="2:15" ht="15" customHeight="1" x14ac:dyDescent="0.25">
      <c r="B27" s="119" t="s">
        <v>392</v>
      </c>
      <c r="C27" s="25" t="s">
        <v>377</v>
      </c>
      <c r="D27" s="116"/>
      <c r="E27" s="116"/>
      <c r="F27" s="116"/>
      <c r="G27" s="116"/>
      <c r="H27" s="116"/>
      <c r="I27" s="116"/>
      <c r="J27" s="116"/>
      <c r="K27" s="116"/>
      <c r="L27" s="116"/>
      <c r="M27" s="116"/>
      <c r="N27" s="116"/>
      <c r="O27" s="116"/>
    </row>
    <row r="28" spans="2:15" ht="23.25" customHeight="1" x14ac:dyDescent="0.25">
      <c r="B28" s="27" t="s">
        <v>393</v>
      </c>
      <c r="C28" s="25" t="s">
        <v>378</v>
      </c>
    </row>
    <row r="29" spans="2:15" x14ac:dyDescent="0.25">
      <c r="B29" s="119" t="s">
        <v>394</v>
      </c>
      <c r="C29" s="25" t="s">
        <v>379</v>
      </c>
      <c r="D29" s="26"/>
    </row>
    <row r="30" spans="2:15" x14ac:dyDescent="0.25">
      <c r="B30" s="119" t="s">
        <v>395</v>
      </c>
      <c r="C30" s="25" t="s">
        <v>380</v>
      </c>
    </row>
    <row r="31" spans="2:15" x14ac:dyDescent="0.25">
      <c r="B31" s="119" t="s">
        <v>396</v>
      </c>
      <c r="C31" s="25" t="s">
        <v>381</v>
      </c>
    </row>
    <row r="32" spans="2:15" x14ac:dyDescent="0.25">
      <c r="B32" s="119" t="s">
        <v>397</v>
      </c>
      <c r="C32" s="25" t="s">
        <v>382</v>
      </c>
    </row>
    <row r="33" spans="2:15" ht="51" customHeight="1" x14ac:dyDescent="0.25">
      <c r="B33" s="119" t="s">
        <v>398</v>
      </c>
      <c r="C33" s="281" t="s">
        <v>383</v>
      </c>
      <c r="D33" s="281"/>
      <c r="E33" s="281"/>
      <c r="F33" s="281"/>
      <c r="G33" s="281"/>
      <c r="H33" s="281"/>
      <c r="I33" s="281"/>
      <c r="J33" s="281"/>
      <c r="K33" s="281"/>
      <c r="L33" s="281"/>
      <c r="M33" s="281"/>
      <c r="N33" s="281"/>
      <c r="O33" s="281"/>
    </row>
    <row r="34" spans="2:15" ht="30.75" customHeight="1" x14ac:dyDescent="0.25">
      <c r="B34" s="119" t="s">
        <v>399</v>
      </c>
      <c r="C34" s="281" t="s">
        <v>384</v>
      </c>
      <c r="D34" s="281"/>
      <c r="E34" s="281"/>
      <c r="F34" s="281"/>
      <c r="G34" s="281"/>
      <c r="H34" s="281"/>
      <c r="I34" s="281"/>
      <c r="J34" s="281"/>
      <c r="K34" s="281"/>
      <c r="L34" s="281"/>
      <c r="M34" s="281"/>
      <c r="N34" s="281"/>
      <c r="O34" s="281"/>
    </row>
    <row r="35" spans="2:15" ht="46.5" customHeight="1" x14ac:dyDescent="0.25">
      <c r="B35" s="119" t="s">
        <v>400</v>
      </c>
      <c r="C35" s="281" t="s">
        <v>385</v>
      </c>
      <c r="D35" s="281"/>
      <c r="E35" s="281"/>
      <c r="F35" s="281"/>
      <c r="G35" s="281"/>
      <c r="H35" s="281"/>
      <c r="I35" s="281"/>
      <c r="J35" s="281"/>
      <c r="K35" s="281"/>
      <c r="L35" s="281"/>
      <c r="M35" s="281"/>
      <c r="N35" s="281"/>
      <c r="O35" s="281"/>
    </row>
    <row r="36" spans="2:15" ht="69.75" customHeight="1" x14ac:dyDescent="0.25">
      <c r="B36" s="119" t="s">
        <v>401</v>
      </c>
      <c r="C36" s="281" t="s">
        <v>386</v>
      </c>
      <c r="D36" s="281"/>
      <c r="E36" s="281"/>
      <c r="F36" s="281"/>
      <c r="G36" s="281"/>
      <c r="H36" s="281"/>
      <c r="I36" s="281"/>
      <c r="J36" s="281"/>
      <c r="K36" s="281"/>
      <c r="L36" s="281"/>
      <c r="M36" s="281"/>
      <c r="N36" s="281"/>
      <c r="O36" s="281"/>
    </row>
    <row r="37" spans="2:15" ht="26.25" customHeight="1" x14ac:dyDescent="0.25">
      <c r="B37" s="119" t="s">
        <v>402</v>
      </c>
      <c r="C37" s="281" t="s">
        <v>387</v>
      </c>
      <c r="D37" s="281"/>
      <c r="E37" s="281"/>
      <c r="F37" s="281"/>
      <c r="G37" s="281"/>
      <c r="H37" s="281"/>
      <c r="I37" s="281"/>
      <c r="J37" s="281"/>
      <c r="K37" s="281"/>
      <c r="L37" s="281"/>
      <c r="M37" s="281"/>
      <c r="N37" s="281"/>
      <c r="O37" s="281"/>
    </row>
    <row r="38" spans="2:15" ht="57" customHeight="1" x14ac:dyDescent="0.25">
      <c r="B38" s="119" t="s">
        <v>403</v>
      </c>
      <c r="C38" s="281" t="s">
        <v>388</v>
      </c>
      <c r="D38" s="281"/>
      <c r="E38" s="281"/>
      <c r="F38" s="281"/>
      <c r="G38" s="281"/>
      <c r="H38" s="281"/>
      <c r="I38" s="281"/>
      <c r="J38" s="281"/>
      <c r="K38" s="281"/>
      <c r="L38" s="281"/>
      <c r="M38" s="281"/>
      <c r="N38" s="281"/>
      <c r="O38" s="281"/>
    </row>
    <row r="39" spans="2:15" ht="57" customHeight="1" x14ac:dyDescent="0.25">
      <c r="B39" s="119" t="s">
        <v>404</v>
      </c>
      <c r="C39" s="281" t="s">
        <v>389</v>
      </c>
      <c r="D39" s="281"/>
      <c r="E39" s="281"/>
      <c r="F39" s="281"/>
      <c r="G39" s="281"/>
      <c r="H39" s="281"/>
      <c r="I39" s="281"/>
      <c r="J39" s="281"/>
      <c r="K39" s="281"/>
      <c r="L39" s="281"/>
      <c r="M39" s="281"/>
      <c r="N39" s="281"/>
      <c r="O39" s="281"/>
    </row>
    <row r="40" spans="2:15" ht="104.25" customHeight="1" x14ac:dyDescent="0.25">
      <c r="B40" s="119" t="s">
        <v>405</v>
      </c>
      <c r="C40" s="281" t="s">
        <v>390</v>
      </c>
      <c r="D40" s="281"/>
      <c r="E40" s="281"/>
      <c r="F40" s="281"/>
      <c r="G40" s="281"/>
      <c r="H40" s="281"/>
      <c r="I40" s="281"/>
      <c r="J40" s="281"/>
      <c r="K40" s="281"/>
      <c r="L40" s="281"/>
      <c r="M40" s="281"/>
      <c r="N40" s="281"/>
      <c r="O40" s="281"/>
    </row>
    <row r="41" spans="2:15" ht="15.75" x14ac:dyDescent="0.25">
      <c r="C41" s="1"/>
    </row>
    <row r="42" spans="2:15" ht="15" customHeight="1" x14ac:dyDescent="0.25">
      <c r="B42" s="283" t="s">
        <v>120</v>
      </c>
      <c r="C42" s="283"/>
      <c r="D42" s="283"/>
      <c r="E42" s="283"/>
      <c r="F42" s="283"/>
      <c r="G42" s="283"/>
      <c r="H42" s="283"/>
      <c r="I42" s="283"/>
      <c r="J42" s="283"/>
      <c r="K42" s="283"/>
      <c r="L42" s="283"/>
      <c r="M42" s="283"/>
      <c r="N42" s="283"/>
    </row>
    <row r="44" spans="2:15" x14ac:dyDescent="0.25">
      <c r="B44" s="25" t="s">
        <v>49</v>
      </c>
      <c r="C44" s="25" t="s">
        <v>170</v>
      </c>
    </row>
    <row r="45" spans="2:15" x14ac:dyDescent="0.25">
      <c r="B45" s="25" t="s">
        <v>117</v>
      </c>
      <c r="C45" s="25" t="s">
        <v>296</v>
      </c>
    </row>
    <row r="47" spans="2:15" ht="15" customHeight="1" x14ac:dyDescent="0.25">
      <c r="B47" s="283" t="s">
        <v>127</v>
      </c>
      <c r="C47" s="283"/>
      <c r="D47" s="283"/>
      <c r="E47" s="283"/>
      <c r="F47" s="283"/>
      <c r="G47" s="283"/>
      <c r="H47" s="283"/>
      <c r="I47" s="283"/>
      <c r="J47" s="283"/>
      <c r="K47" s="283"/>
      <c r="L47" s="283"/>
      <c r="M47" s="283"/>
      <c r="N47" s="283"/>
    </row>
    <row r="48" spans="2:15" ht="15" customHeight="1" x14ac:dyDescent="0.25">
      <c r="B48" s="69" t="s">
        <v>6</v>
      </c>
      <c r="C48" s="25" t="s">
        <v>80</v>
      </c>
      <c r="K48" s="67"/>
      <c r="L48" s="67"/>
      <c r="M48" s="67"/>
      <c r="N48" s="67"/>
    </row>
    <row r="49" spans="2:14" x14ac:dyDescent="0.25">
      <c r="B49" s="25" t="s">
        <v>10</v>
      </c>
      <c r="C49" s="25" t="s">
        <v>327</v>
      </c>
    </row>
    <row r="51" spans="2:14" x14ac:dyDescent="0.25">
      <c r="B51" s="283" t="s">
        <v>171</v>
      </c>
      <c r="C51" s="283"/>
      <c r="D51" s="283"/>
      <c r="E51" s="283"/>
      <c r="F51" s="283"/>
      <c r="G51" s="283"/>
      <c r="H51" s="283"/>
      <c r="I51" s="283"/>
      <c r="J51" s="283"/>
      <c r="K51" s="283"/>
      <c r="L51" s="283"/>
      <c r="M51" s="283"/>
      <c r="N51" s="283"/>
    </row>
    <row r="52" spans="2:14" x14ac:dyDescent="0.25">
      <c r="B52" s="25" t="s">
        <v>49</v>
      </c>
      <c r="C52" s="286" t="s">
        <v>266</v>
      </c>
      <c r="D52" s="286"/>
      <c r="E52" s="286"/>
      <c r="F52" s="286"/>
      <c r="G52" s="286"/>
      <c r="H52" s="286"/>
      <c r="I52" s="286"/>
      <c r="J52" s="286"/>
    </row>
    <row r="53" spans="2:14" ht="15" customHeight="1" x14ac:dyDescent="0.25">
      <c r="B53" s="25" t="s">
        <v>10</v>
      </c>
      <c r="C53" s="286" t="s">
        <v>328</v>
      </c>
      <c r="D53" s="286"/>
      <c r="E53" s="286"/>
      <c r="F53" s="286"/>
      <c r="G53" s="286"/>
      <c r="H53" s="286"/>
      <c r="I53" s="286"/>
      <c r="J53" s="286"/>
      <c r="K53" s="286"/>
    </row>
    <row r="54" spans="2:14" ht="15" customHeight="1" x14ac:dyDescent="0.25">
      <c r="B54" s="118" t="s">
        <v>31</v>
      </c>
      <c r="C54" s="287" t="s">
        <v>406</v>
      </c>
      <c r="D54" s="287"/>
      <c r="E54" s="287"/>
      <c r="F54" s="287"/>
      <c r="G54" s="287"/>
      <c r="H54" s="287"/>
      <c r="I54" s="287"/>
      <c r="J54" s="287"/>
      <c r="K54" s="287"/>
      <c r="L54" s="287"/>
      <c r="M54" s="287"/>
      <c r="N54" s="287"/>
    </row>
    <row r="56" spans="2:14" x14ac:dyDescent="0.25">
      <c r="B56" s="283" t="s">
        <v>228</v>
      </c>
      <c r="C56" s="283"/>
      <c r="D56" s="283"/>
      <c r="E56" s="283"/>
      <c r="F56" s="283"/>
      <c r="G56" s="283"/>
      <c r="H56" s="283"/>
      <c r="I56" s="283"/>
      <c r="J56" s="283"/>
      <c r="K56" s="283"/>
      <c r="L56" s="283"/>
      <c r="M56" s="283"/>
      <c r="N56" s="283"/>
    </row>
    <row r="57" spans="2:14" x14ac:dyDescent="0.25">
      <c r="B57" s="25" t="s">
        <v>49</v>
      </c>
      <c r="C57" s="25" t="s">
        <v>71</v>
      </c>
    </row>
    <row r="58" spans="2:14" ht="15" customHeight="1" x14ac:dyDescent="0.25">
      <c r="B58" s="25" t="s">
        <v>10</v>
      </c>
      <c r="C58" s="286" t="s">
        <v>328</v>
      </c>
      <c r="D58" s="286"/>
      <c r="E58" s="286"/>
      <c r="F58" s="286"/>
      <c r="G58" s="286"/>
      <c r="H58" s="286"/>
      <c r="I58" s="286"/>
      <c r="J58" s="286"/>
      <c r="K58" s="286"/>
    </row>
    <row r="59" spans="2:14" ht="37.5" customHeight="1" x14ac:dyDescent="0.25">
      <c r="B59" s="283" t="s">
        <v>122</v>
      </c>
      <c r="C59" s="283"/>
      <c r="D59" s="283"/>
      <c r="E59" s="283"/>
      <c r="F59" s="283"/>
      <c r="G59" s="283"/>
      <c r="H59" s="283"/>
      <c r="I59" s="283"/>
      <c r="J59" s="283"/>
      <c r="K59" s="283"/>
      <c r="L59" s="283"/>
      <c r="M59" s="283"/>
      <c r="N59" s="283"/>
    </row>
    <row r="61" spans="2:14" x14ac:dyDescent="0.25">
      <c r="B61" s="25" t="s">
        <v>49</v>
      </c>
      <c r="C61" s="25" t="s">
        <v>80</v>
      </c>
    </row>
    <row r="62" spans="2:14" x14ac:dyDescent="0.25">
      <c r="B62" s="25" t="s">
        <v>117</v>
      </c>
      <c r="C62" s="25" t="s">
        <v>81</v>
      </c>
    </row>
    <row r="63" spans="2:14" x14ac:dyDescent="0.25">
      <c r="B63" s="25">
        <v>3</v>
      </c>
      <c r="C63" s="25" t="s">
        <v>82</v>
      </c>
    </row>
    <row r="64" spans="2:14" x14ac:dyDescent="0.25">
      <c r="B64" s="25" t="s">
        <v>119</v>
      </c>
      <c r="C64" s="25" t="s">
        <v>83</v>
      </c>
    </row>
    <row r="65" spans="2:4" x14ac:dyDescent="0.25">
      <c r="B65" s="25" t="s">
        <v>121</v>
      </c>
      <c r="C65" s="25" t="s">
        <v>266</v>
      </c>
    </row>
    <row r="67" spans="2:4" ht="15.75" x14ac:dyDescent="0.25">
      <c r="C67" s="89"/>
      <c r="D67" s="89"/>
    </row>
    <row r="68" spans="2:4" ht="15.75" x14ac:dyDescent="0.25">
      <c r="C68" s="89"/>
      <c r="D68"/>
    </row>
    <row r="69" spans="2:4" ht="15.75" x14ac:dyDescent="0.25">
      <c r="C69" s="89"/>
      <c r="D69"/>
    </row>
    <row r="70" spans="2:4" ht="15.75" x14ac:dyDescent="0.25">
      <c r="C70" s="89"/>
      <c r="D70"/>
    </row>
    <row r="71" spans="2:4" ht="15.75" x14ac:dyDescent="0.25">
      <c r="C71" s="89"/>
      <c r="D71"/>
    </row>
    <row r="72" spans="2:4" ht="15.75" x14ac:dyDescent="0.25">
      <c r="C72" s="89"/>
      <c r="D72"/>
    </row>
    <row r="73" spans="2:4" ht="15.75" x14ac:dyDescent="0.25">
      <c r="C73" s="89"/>
      <c r="D73"/>
    </row>
    <row r="74" spans="2:4" ht="15.75" x14ac:dyDescent="0.25">
      <c r="C74" s="89"/>
      <c r="D74"/>
    </row>
    <row r="75" spans="2:4" ht="15.75" x14ac:dyDescent="0.25">
      <c r="C75" s="89"/>
      <c r="D75"/>
    </row>
    <row r="76" spans="2:4" ht="15.75" x14ac:dyDescent="0.25">
      <c r="C76" s="89"/>
      <c r="D76"/>
    </row>
    <row r="77" spans="2:4" ht="15.75" x14ac:dyDescent="0.25">
      <c r="C77" s="89"/>
      <c r="D77"/>
    </row>
    <row r="78" spans="2:4" ht="15.75" x14ac:dyDescent="0.25">
      <c r="C78" s="89"/>
      <c r="D78"/>
    </row>
    <row r="79" spans="2:4" ht="15.75" x14ac:dyDescent="0.25">
      <c r="C79" s="89"/>
      <c r="D79"/>
    </row>
    <row r="80" spans="2:4" ht="15.75" x14ac:dyDescent="0.25">
      <c r="C80" s="89"/>
      <c r="D80"/>
    </row>
  </sheetData>
  <mergeCells count="34">
    <mergeCell ref="B59:N59"/>
    <mergeCell ref="B51:N51"/>
    <mergeCell ref="C52:J52"/>
    <mergeCell ref="B42:N42"/>
    <mergeCell ref="B56:N56"/>
    <mergeCell ref="C58:K58"/>
    <mergeCell ref="C53:K53"/>
    <mergeCell ref="C54:N54"/>
    <mergeCell ref="F2:O2"/>
    <mergeCell ref="F3:O3"/>
    <mergeCell ref="C4:O4"/>
    <mergeCell ref="F5:O5"/>
    <mergeCell ref="B47:N47"/>
    <mergeCell ref="C11:O11"/>
    <mergeCell ref="C12:O12"/>
    <mergeCell ref="C13:O13"/>
    <mergeCell ref="C14:O14"/>
    <mergeCell ref="C15:O15"/>
    <mergeCell ref="C16:O16"/>
    <mergeCell ref="C18:O18"/>
    <mergeCell ref="C21:O21"/>
    <mergeCell ref="C22:O22"/>
    <mergeCell ref="C23:O23"/>
    <mergeCell ref="C24:O24"/>
    <mergeCell ref="C25:O25"/>
    <mergeCell ref="C37:O37"/>
    <mergeCell ref="C38:O38"/>
    <mergeCell ref="C39:O39"/>
    <mergeCell ref="C40:O40"/>
    <mergeCell ref="C26:O26"/>
    <mergeCell ref="C33:O33"/>
    <mergeCell ref="C34:O34"/>
    <mergeCell ref="C35:O35"/>
    <mergeCell ref="C36:O36"/>
  </mergeCells>
  <pageMargins left="0.17" right="0.17" top="0.36" bottom="0.31" header="0.31496062992125984" footer="0.31496062992125984"/>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topLeftCell="A62" workbookViewId="0">
      <selection activeCell="F94" sqref="F94"/>
    </sheetView>
  </sheetViews>
  <sheetFormatPr defaultColWidth="9.140625" defaultRowHeight="15.75" x14ac:dyDescent="0.25"/>
  <cols>
    <col min="1" max="1" width="4.140625" style="1" customWidth="1"/>
    <col min="2" max="2" width="9.140625" style="1"/>
    <col min="3" max="3" width="8.140625" style="1" customWidth="1"/>
    <col min="4" max="4" width="94.140625" style="1" customWidth="1"/>
    <col min="5" max="16384" width="9.140625" style="1"/>
  </cols>
  <sheetData>
    <row r="1" spans="1:14" s="29" customFormat="1" x14ac:dyDescent="0.25">
      <c r="D1" s="288"/>
      <c r="E1" s="288"/>
      <c r="F1" s="288"/>
      <c r="G1" s="288"/>
    </row>
    <row r="2" spans="1:14" s="105" customFormat="1" x14ac:dyDescent="0.25">
      <c r="A2" s="104"/>
      <c r="C2" s="106"/>
      <c r="D2" s="289" t="s">
        <v>301</v>
      </c>
      <c r="E2" s="289"/>
      <c r="F2" s="289"/>
      <c r="G2" s="289"/>
      <c r="H2" s="32"/>
      <c r="I2" s="47"/>
      <c r="J2" s="47"/>
      <c r="K2" s="47"/>
      <c r="L2" s="24"/>
      <c r="M2" s="24"/>
      <c r="N2" s="24"/>
    </row>
    <row r="3" spans="1:14" s="105" customFormat="1" ht="15" customHeight="1" x14ac:dyDescent="0.25">
      <c r="A3" s="104"/>
      <c r="C3" s="106"/>
      <c r="D3" s="289" t="s">
        <v>130</v>
      </c>
      <c r="E3" s="289"/>
      <c r="F3" s="289"/>
      <c r="G3" s="289"/>
      <c r="H3" s="32"/>
      <c r="I3" s="47"/>
      <c r="J3" s="47"/>
      <c r="K3" s="47"/>
      <c r="L3" s="24"/>
      <c r="M3" s="24"/>
      <c r="N3" s="24"/>
    </row>
    <row r="4" spans="1:14" s="105" customFormat="1" ht="18" customHeight="1" x14ac:dyDescent="0.25">
      <c r="A4" s="104"/>
      <c r="C4" s="106"/>
      <c r="D4" s="291" t="s">
        <v>29</v>
      </c>
      <c r="E4" s="291"/>
      <c r="F4" s="291"/>
      <c r="G4" s="291"/>
      <c r="H4" s="32"/>
      <c r="I4" s="48"/>
      <c r="J4" s="48"/>
      <c r="K4" s="48"/>
      <c r="L4" s="24"/>
      <c r="M4" s="24"/>
      <c r="N4" s="24"/>
    </row>
    <row r="5" spans="1:14" s="105" customFormat="1" ht="18" customHeight="1" x14ac:dyDescent="0.25">
      <c r="A5" s="104"/>
      <c r="C5" s="106"/>
      <c r="D5" s="291" t="s">
        <v>256</v>
      </c>
      <c r="E5" s="291"/>
      <c r="F5" s="291"/>
      <c r="G5" s="291"/>
      <c r="H5" s="32"/>
      <c r="I5" s="48"/>
      <c r="J5" s="48"/>
      <c r="K5" s="48"/>
      <c r="L5" s="24"/>
      <c r="M5" s="24"/>
      <c r="N5" s="24"/>
    </row>
    <row r="7" spans="1:14" x14ac:dyDescent="0.25">
      <c r="B7" s="22" t="s">
        <v>70</v>
      </c>
      <c r="C7" s="22"/>
      <c r="D7" s="31"/>
      <c r="E7" s="33"/>
      <c r="F7" s="160"/>
      <c r="G7" s="160"/>
      <c r="H7" s="160"/>
      <c r="I7" s="160"/>
      <c r="J7" s="160"/>
      <c r="K7" s="160"/>
      <c r="L7" s="160"/>
      <c r="M7" s="160"/>
    </row>
    <row r="8" spans="1:14" x14ac:dyDescent="0.25">
      <c r="F8" s="160"/>
      <c r="G8" s="160"/>
      <c r="H8" s="160"/>
      <c r="I8" s="160"/>
      <c r="J8" s="160"/>
      <c r="K8" s="160"/>
      <c r="L8" s="160"/>
      <c r="M8" s="160"/>
    </row>
    <row r="9" spans="1:14" x14ac:dyDescent="0.25">
      <c r="B9" s="145" t="s">
        <v>49</v>
      </c>
      <c r="C9" s="146" t="s">
        <v>50</v>
      </c>
      <c r="D9" s="146"/>
      <c r="F9" s="161"/>
      <c r="G9" s="161"/>
      <c r="H9" s="161"/>
      <c r="I9" s="161"/>
      <c r="J9" s="161"/>
      <c r="K9" s="161"/>
      <c r="L9" s="161"/>
      <c r="M9" s="161"/>
    </row>
    <row r="10" spans="1:14" x14ac:dyDescent="0.25">
      <c r="B10" s="145" t="s">
        <v>10</v>
      </c>
      <c r="C10" s="146" t="s">
        <v>66</v>
      </c>
      <c r="D10" s="146"/>
      <c r="F10" s="160"/>
      <c r="G10" s="160"/>
      <c r="H10" s="160"/>
      <c r="I10" s="160"/>
      <c r="J10" s="160"/>
      <c r="K10" s="160"/>
      <c r="L10" s="160"/>
      <c r="M10" s="160"/>
    </row>
    <row r="11" spans="1:14" ht="19.5" customHeight="1" x14ac:dyDescent="0.25">
      <c r="B11" s="145" t="s">
        <v>31</v>
      </c>
      <c r="C11" s="146" t="s">
        <v>52</v>
      </c>
      <c r="D11" s="146"/>
      <c r="F11" s="161"/>
      <c r="G11" s="161"/>
      <c r="H11" s="161"/>
      <c r="I11" s="161"/>
      <c r="J11" s="161"/>
      <c r="K11" s="161"/>
      <c r="L11" s="161"/>
      <c r="M11" s="161"/>
    </row>
    <row r="12" spans="1:14" x14ac:dyDescent="0.25">
      <c r="B12" s="145" t="s">
        <v>45</v>
      </c>
      <c r="C12" s="146" t="s">
        <v>53</v>
      </c>
      <c r="D12" s="146"/>
      <c r="F12" s="161"/>
      <c r="G12" s="161"/>
      <c r="H12" s="161"/>
      <c r="I12" s="161"/>
      <c r="J12" s="161"/>
      <c r="K12" s="161"/>
      <c r="L12" s="161"/>
      <c r="M12" s="161"/>
    </row>
    <row r="13" spans="1:14" x14ac:dyDescent="0.25">
      <c r="B13" s="145" t="s">
        <v>57</v>
      </c>
      <c r="C13" s="146" t="s">
        <v>54</v>
      </c>
      <c r="D13" s="146"/>
      <c r="F13" s="161"/>
      <c r="G13" s="161"/>
      <c r="H13" s="161"/>
      <c r="I13" s="161"/>
      <c r="J13" s="161"/>
      <c r="K13" s="161"/>
      <c r="L13" s="161"/>
      <c r="M13" s="161"/>
    </row>
    <row r="14" spans="1:14" x14ac:dyDescent="0.25">
      <c r="B14" s="145" t="s">
        <v>58</v>
      </c>
      <c r="C14" s="146" t="s">
        <v>55</v>
      </c>
      <c r="D14" s="146"/>
      <c r="F14" s="160"/>
      <c r="G14" s="160"/>
      <c r="H14" s="160"/>
      <c r="I14" s="160"/>
      <c r="J14" s="160"/>
      <c r="K14" s="160"/>
      <c r="L14" s="160"/>
      <c r="M14" s="160"/>
    </row>
    <row r="15" spans="1:14" x14ac:dyDescent="0.25">
      <c r="B15" s="145" t="s">
        <v>59</v>
      </c>
      <c r="C15" s="146" t="s">
        <v>69</v>
      </c>
      <c r="D15" s="146"/>
    </row>
    <row r="16" spans="1:14" x14ac:dyDescent="0.25">
      <c r="B16" s="145" t="s">
        <v>60</v>
      </c>
      <c r="C16" s="146" t="s">
        <v>56</v>
      </c>
      <c r="D16" s="146"/>
    </row>
    <row r="17" spans="2:4" x14ac:dyDescent="0.25">
      <c r="B17" s="145" t="s">
        <v>61</v>
      </c>
      <c r="C17" s="146" t="s">
        <v>67</v>
      </c>
      <c r="D17" s="146"/>
    </row>
    <row r="18" spans="2:4" x14ac:dyDescent="0.25">
      <c r="B18" s="145" t="s">
        <v>62</v>
      </c>
      <c r="C18" s="146" t="s">
        <v>68</v>
      </c>
      <c r="D18" s="146"/>
    </row>
    <row r="19" spans="2:4" ht="42" customHeight="1" x14ac:dyDescent="0.25">
      <c r="B19" s="290" t="s">
        <v>193</v>
      </c>
      <c r="C19" s="290"/>
      <c r="D19" s="290"/>
    </row>
    <row r="20" spans="2:4" ht="30.75" customHeight="1" x14ac:dyDescent="0.25">
      <c r="B20" s="144" t="s">
        <v>189</v>
      </c>
      <c r="C20" s="68" t="s">
        <v>153</v>
      </c>
      <c r="D20" s="68" t="s">
        <v>169</v>
      </c>
    </row>
    <row r="21" spans="2:4" x14ac:dyDescent="0.25">
      <c r="B21" s="88">
        <v>237</v>
      </c>
      <c r="C21" s="86">
        <v>1</v>
      </c>
      <c r="D21" s="87" t="s">
        <v>190</v>
      </c>
    </row>
    <row r="22" spans="2:4" x14ac:dyDescent="0.25">
      <c r="B22" s="88">
        <v>248</v>
      </c>
      <c r="C22" s="86">
        <v>2</v>
      </c>
      <c r="D22" s="87" t="s">
        <v>191</v>
      </c>
    </row>
    <row r="23" spans="2:4" x14ac:dyDescent="0.25">
      <c r="B23" s="88">
        <v>250</v>
      </c>
      <c r="C23" s="86">
        <v>3</v>
      </c>
      <c r="D23" s="87" t="s">
        <v>192</v>
      </c>
    </row>
    <row r="25" spans="2:4" ht="37.5" customHeight="1" x14ac:dyDescent="0.25">
      <c r="B25" s="290" t="s">
        <v>297</v>
      </c>
      <c r="C25" s="290"/>
      <c r="D25" s="290"/>
    </row>
    <row r="26" spans="2:4" ht="19.5" x14ac:dyDescent="0.25">
      <c r="B26" s="144" t="s">
        <v>189</v>
      </c>
      <c r="C26" s="68" t="s">
        <v>153</v>
      </c>
      <c r="D26" s="68" t="s">
        <v>169</v>
      </c>
    </row>
    <row r="27" spans="2:4" x14ac:dyDescent="0.25">
      <c r="B27" s="88" t="s">
        <v>198</v>
      </c>
      <c r="C27" s="103">
        <v>1</v>
      </c>
      <c r="D27" s="87" t="s">
        <v>298</v>
      </c>
    </row>
    <row r="28" spans="2:4" x14ac:dyDescent="0.25">
      <c r="B28" s="88" t="s">
        <v>198</v>
      </c>
      <c r="C28" s="103">
        <v>2</v>
      </c>
      <c r="D28" s="87" t="s">
        <v>299</v>
      </c>
    </row>
    <row r="29" spans="2:4" ht="42.75" customHeight="1" x14ac:dyDescent="0.25">
      <c r="B29" s="290" t="s">
        <v>303</v>
      </c>
      <c r="C29" s="290"/>
      <c r="D29" s="290"/>
    </row>
    <row r="30" spans="2:4" ht="19.5" x14ac:dyDescent="0.25">
      <c r="B30" s="144" t="s">
        <v>189</v>
      </c>
      <c r="C30" s="68" t="s">
        <v>153</v>
      </c>
      <c r="D30" s="68" t="s">
        <v>169</v>
      </c>
    </row>
    <row r="31" spans="2:4" x14ac:dyDescent="0.25">
      <c r="B31" s="88" t="s">
        <v>198</v>
      </c>
      <c r="C31" s="109">
        <v>1</v>
      </c>
      <c r="D31" s="87" t="s">
        <v>304</v>
      </c>
    </row>
    <row r="32" spans="2:4" x14ac:dyDescent="0.25">
      <c r="B32" s="88" t="s">
        <v>198</v>
      </c>
      <c r="C32" s="109">
        <v>2</v>
      </c>
      <c r="D32" s="87" t="s">
        <v>305</v>
      </c>
    </row>
    <row r="33" spans="2:4" x14ac:dyDescent="0.25">
      <c r="B33" s="88" t="s">
        <v>198</v>
      </c>
      <c r="C33" s="109">
        <v>3</v>
      </c>
      <c r="D33" s="87" t="s">
        <v>306</v>
      </c>
    </row>
    <row r="34" spans="2:4" x14ac:dyDescent="0.25">
      <c r="B34" s="88" t="s">
        <v>198</v>
      </c>
      <c r="C34" s="109">
        <v>4</v>
      </c>
      <c r="D34" s="87" t="s">
        <v>307</v>
      </c>
    </row>
    <row r="35" spans="2:4" x14ac:dyDescent="0.25">
      <c r="B35" s="88" t="s">
        <v>198</v>
      </c>
      <c r="C35" s="109">
        <v>5</v>
      </c>
      <c r="D35" s="87" t="s">
        <v>308</v>
      </c>
    </row>
    <row r="36" spans="2:4" x14ac:dyDescent="0.25">
      <c r="B36" s="88" t="s">
        <v>198</v>
      </c>
      <c r="C36" s="109">
        <v>6</v>
      </c>
      <c r="D36" s="87" t="s">
        <v>309</v>
      </c>
    </row>
    <row r="37" spans="2:4" x14ac:dyDescent="0.25">
      <c r="B37" s="88" t="s">
        <v>198</v>
      </c>
      <c r="C37" s="109">
        <v>7</v>
      </c>
      <c r="D37" s="87" t="s">
        <v>310</v>
      </c>
    </row>
    <row r="38" spans="2:4" x14ac:dyDescent="0.25">
      <c r="B38" s="88" t="s">
        <v>198</v>
      </c>
      <c r="C38" s="109">
        <v>8</v>
      </c>
      <c r="D38" s="87" t="s">
        <v>311</v>
      </c>
    </row>
    <row r="39" spans="2:4" x14ac:dyDescent="0.25">
      <c r="B39" s="88" t="s">
        <v>198</v>
      </c>
      <c r="C39" s="109">
        <v>9</v>
      </c>
      <c r="D39" s="87" t="s">
        <v>312</v>
      </c>
    </row>
    <row r="40" spans="2:4" x14ac:dyDescent="0.25">
      <c r="B40" s="88" t="s">
        <v>198</v>
      </c>
      <c r="C40" s="109">
        <v>10</v>
      </c>
      <c r="D40" s="87" t="s">
        <v>313</v>
      </c>
    </row>
    <row r="41" spans="2:4" x14ac:dyDescent="0.25">
      <c r="B41" s="88" t="s">
        <v>198</v>
      </c>
      <c r="C41" s="109">
        <v>11</v>
      </c>
      <c r="D41" s="87" t="s">
        <v>314</v>
      </c>
    </row>
    <row r="42" spans="2:4" x14ac:dyDescent="0.25">
      <c r="B42" s="88" t="s">
        <v>198</v>
      </c>
      <c r="C42" s="109">
        <v>12</v>
      </c>
      <c r="D42" s="87" t="s">
        <v>315</v>
      </c>
    </row>
    <row r="43" spans="2:4" x14ac:dyDescent="0.25">
      <c r="B43" s="88" t="s">
        <v>198</v>
      </c>
      <c r="C43" s="109">
        <v>13</v>
      </c>
      <c r="D43" s="87" t="s">
        <v>316</v>
      </c>
    </row>
    <row r="44" spans="2:4" x14ac:dyDescent="0.25">
      <c r="B44" s="88" t="s">
        <v>198</v>
      </c>
      <c r="C44" s="109">
        <v>14</v>
      </c>
      <c r="D44" s="87" t="s">
        <v>317</v>
      </c>
    </row>
    <row r="45" spans="2:4" x14ac:dyDescent="0.25">
      <c r="B45" s="88" t="s">
        <v>198</v>
      </c>
      <c r="C45" s="109">
        <v>15</v>
      </c>
      <c r="D45" s="87" t="s">
        <v>318</v>
      </c>
    </row>
    <row r="46" spans="2:4" x14ac:dyDescent="0.25">
      <c r="B46" s="88" t="s">
        <v>198</v>
      </c>
      <c r="C46" s="109">
        <v>16</v>
      </c>
      <c r="D46" s="87" t="s">
        <v>319</v>
      </c>
    </row>
    <row r="47" spans="2:4" x14ac:dyDescent="0.25">
      <c r="B47" s="88" t="s">
        <v>198</v>
      </c>
      <c r="C47" s="109">
        <v>17</v>
      </c>
      <c r="D47" s="87" t="s">
        <v>320</v>
      </c>
    </row>
    <row r="48" spans="2:4" x14ac:dyDescent="0.25">
      <c r="B48" s="88" t="s">
        <v>198</v>
      </c>
      <c r="C48" s="109">
        <v>18</v>
      </c>
      <c r="D48" s="87" t="s">
        <v>321</v>
      </c>
    </row>
    <row r="49" spans="2:4" x14ac:dyDescent="0.25">
      <c r="B49" s="88" t="s">
        <v>198</v>
      </c>
      <c r="C49" s="109">
        <v>19</v>
      </c>
      <c r="D49" s="87" t="s">
        <v>322</v>
      </c>
    </row>
    <row r="50" spans="2:4" x14ac:dyDescent="0.25">
      <c r="B50" s="88" t="s">
        <v>198</v>
      </c>
      <c r="C50" s="109">
        <v>20</v>
      </c>
      <c r="D50" s="87" t="s">
        <v>323</v>
      </c>
    </row>
    <row r="51" spans="2:4" x14ac:dyDescent="0.25">
      <c r="B51" s="88" t="s">
        <v>198</v>
      </c>
      <c r="C51" s="109">
        <v>21</v>
      </c>
      <c r="D51" s="87" t="s">
        <v>324</v>
      </c>
    </row>
    <row r="52" spans="2:4" x14ac:dyDescent="0.25">
      <c r="B52" s="88" t="s">
        <v>198</v>
      </c>
      <c r="C52" s="109">
        <v>22</v>
      </c>
      <c r="D52" s="87" t="s">
        <v>325</v>
      </c>
    </row>
    <row r="54" spans="2:4" ht="12.75" customHeight="1" x14ac:dyDescent="0.25">
      <c r="B54" s="131" t="s">
        <v>407</v>
      </c>
      <c r="C54" s="132"/>
      <c r="D54" s="132"/>
    </row>
    <row r="55" spans="2:4" x14ac:dyDescent="0.25">
      <c r="B55" s="132"/>
      <c r="C55" s="132"/>
      <c r="D55" s="132"/>
    </row>
    <row r="56" spans="2:4" ht="27" customHeight="1" x14ac:dyDescent="0.25">
      <c r="B56" s="144" t="s">
        <v>189</v>
      </c>
      <c r="C56" s="133" t="s">
        <v>153</v>
      </c>
      <c r="D56" s="133" t="s">
        <v>169</v>
      </c>
    </row>
    <row r="57" spans="2:4" x14ac:dyDescent="0.25">
      <c r="B57" s="134" t="s">
        <v>198</v>
      </c>
      <c r="C57" s="135">
        <v>1</v>
      </c>
      <c r="D57" s="136" t="s">
        <v>408</v>
      </c>
    </row>
    <row r="58" spans="2:4" x14ac:dyDescent="0.25">
      <c r="B58" s="134" t="s">
        <v>198</v>
      </c>
      <c r="C58" s="135">
        <v>2</v>
      </c>
      <c r="D58" s="136" t="s">
        <v>409</v>
      </c>
    </row>
    <row r="59" spans="2:4" x14ac:dyDescent="0.25">
      <c r="B59" s="134" t="s">
        <v>198</v>
      </c>
      <c r="C59" s="135">
        <v>3</v>
      </c>
      <c r="D59" s="136" t="s">
        <v>410</v>
      </c>
    </row>
    <row r="60" spans="2:4" x14ac:dyDescent="0.25">
      <c r="B60" s="134" t="s">
        <v>198</v>
      </c>
      <c r="C60" s="135">
        <v>4</v>
      </c>
      <c r="D60" s="136" t="s">
        <v>411</v>
      </c>
    </row>
    <row r="61" spans="2:4" x14ac:dyDescent="0.25">
      <c r="B61" s="134" t="s">
        <v>198</v>
      </c>
      <c r="C61" s="135">
        <v>5</v>
      </c>
      <c r="D61" s="136" t="s">
        <v>412</v>
      </c>
    </row>
  </sheetData>
  <mergeCells count="16">
    <mergeCell ref="D1:G1"/>
    <mergeCell ref="D2:G2"/>
    <mergeCell ref="D3:G3"/>
    <mergeCell ref="B29:D29"/>
    <mergeCell ref="D4:G4"/>
    <mergeCell ref="F7:M7"/>
    <mergeCell ref="F8:M8"/>
    <mergeCell ref="F9:M9"/>
    <mergeCell ref="F10:M10"/>
    <mergeCell ref="D5:G5"/>
    <mergeCell ref="F11:M11"/>
    <mergeCell ref="B25:D25"/>
    <mergeCell ref="B19:D19"/>
    <mergeCell ref="F12:M12"/>
    <mergeCell ref="F13:M13"/>
    <mergeCell ref="F14:M14"/>
  </mergeCells>
  <pageMargins left="0.25" right="0.17" top="0.74803149606299213" bottom="0.74803149606299213" header="0.31496062992125984" footer="0.31496062992125984"/>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41"/>
  <sheetViews>
    <sheetView topLeftCell="A25" workbookViewId="0">
      <selection activeCell="D2" sqref="D2:G5"/>
    </sheetView>
  </sheetViews>
  <sheetFormatPr defaultRowHeight="12.75" x14ac:dyDescent="0.2"/>
  <cols>
    <col min="1" max="1" width="0.85546875" customWidth="1"/>
    <col min="2" max="2" width="6.7109375" customWidth="1"/>
    <col min="3" max="4" width="26.28515625" customWidth="1"/>
    <col min="5" max="5" width="26.42578125" customWidth="1"/>
    <col min="6" max="6" width="20.140625" customWidth="1"/>
    <col min="7" max="7" width="16.7109375" customWidth="1"/>
  </cols>
  <sheetData>
    <row r="2" spans="1:19" s="29" customFormat="1" ht="15.75" x14ac:dyDescent="0.25">
      <c r="A2" s="28"/>
      <c r="C2" s="30"/>
      <c r="D2" s="289" t="s">
        <v>188</v>
      </c>
      <c r="E2" s="289"/>
      <c r="F2" s="289"/>
      <c r="G2" s="289"/>
      <c r="H2" s="32"/>
      <c r="I2" s="47"/>
      <c r="J2" s="47"/>
      <c r="K2" s="47"/>
      <c r="L2" s="24"/>
      <c r="M2" s="24"/>
      <c r="N2" s="24"/>
    </row>
    <row r="3" spans="1:19" s="29" customFormat="1" ht="15.75" x14ac:dyDescent="0.25">
      <c r="A3" s="28"/>
      <c r="C3" s="30"/>
      <c r="D3" s="289" t="s">
        <v>138</v>
      </c>
      <c r="E3" s="289"/>
      <c r="F3" s="289"/>
      <c r="G3" s="289"/>
      <c r="H3" s="32"/>
      <c r="I3" s="47"/>
      <c r="J3" s="47"/>
      <c r="K3" s="47"/>
      <c r="L3" s="24"/>
      <c r="M3" s="24"/>
      <c r="N3" s="24"/>
    </row>
    <row r="4" spans="1:19" s="29" customFormat="1" ht="15" customHeight="1" x14ac:dyDescent="0.25">
      <c r="A4" s="28"/>
      <c r="C4" s="30"/>
      <c r="D4" s="289" t="s">
        <v>29</v>
      </c>
      <c r="E4" s="289"/>
      <c r="F4" s="289"/>
      <c r="G4" s="289"/>
      <c r="H4" s="32"/>
      <c r="I4" s="47"/>
      <c r="J4" s="47"/>
      <c r="K4" s="47"/>
      <c r="L4" s="24"/>
      <c r="M4" s="24"/>
      <c r="N4" s="24"/>
    </row>
    <row r="5" spans="1:19" s="29" customFormat="1" ht="18" customHeight="1" x14ac:dyDescent="0.25">
      <c r="A5" s="28"/>
      <c r="C5" s="30"/>
      <c r="D5" s="291" t="s">
        <v>256</v>
      </c>
      <c r="E5" s="291"/>
      <c r="F5" s="291"/>
      <c r="G5" s="291"/>
      <c r="H5" s="32"/>
      <c r="I5" s="47"/>
      <c r="J5" s="47"/>
      <c r="K5" s="47"/>
      <c r="L5" s="24"/>
      <c r="M5" s="24"/>
      <c r="N5" s="24"/>
      <c r="O5" s="105"/>
      <c r="P5" s="105"/>
      <c r="Q5" s="105"/>
      <c r="R5" s="105"/>
      <c r="S5" s="105"/>
    </row>
    <row r="6" spans="1:19" s="105" customFormat="1" ht="18" customHeight="1" x14ac:dyDescent="0.25">
      <c r="A6" s="104"/>
      <c r="C6" s="106"/>
      <c r="D6" s="108"/>
      <c r="E6" s="108"/>
      <c r="F6" s="108"/>
      <c r="G6" s="108"/>
      <c r="H6" s="32"/>
      <c r="I6" s="47"/>
      <c r="J6" s="47"/>
      <c r="K6" s="47"/>
      <c r="L6" s="24"/>
      <c r="M6" s="24"/>
      <c r="N6" s="24"/>
    </row>
    <row r="7" spans="1:19" s="43" customFormat="1" ht="50.25" customHeight="1" x14ac:dyDescent="0.25">
      <c r="A7" s="42"/>
      <c r="B7" s="292" t="s">
        <v>118</v>
      </c>
      <c r="C7" s="292"/>
      <c r="D7" s="292"/>
      <c r="E7" s="292"/>
      <c r="F7" s="292"/>
      <c r="G7" s="292"/>
      <c r="H7" s="32"/>
      <c r="I7" s="47"/>
      <c r="J7" s="47"/>
      <c r="K7" s="47"/>
      <c r="L7" s="24"/>
      <c r="M7" s="24"/>
      <c r="N7" s="24"/>
      <c r="O7" s="105"/>
      <c r="P7" s="105"/>
      <c r="Q7" s="105"/>
      <c r="R7" s="105"/>
      <c r="S7" s="105"/>
    </row>
    <row r="8" spans="1:19" s="43" customFormat="1" ht="15.75" x14ac:dyDescent="0.25">
      <c r="H8" s="32"/>
      <c r="I8" s="47"/>
      <c r="J8" s="47"/>
      <c r="K8" s="47"/>
      <c r="L8" s="24"/>
      <c r="M8" s="24"/>
      <c r="N8" s="24"/>
      <c r="O8" s="105"/>
      <c r="P8" s="105"/>
      <c r="Q8" s="105"/>
      <c r="R8" s="105"/>
      <c r="S8" s="105"/>
    </row>
    <row r="9" spans="1:19" s="43" customFormat="1" ht="51" x14ac:dyDescent="0.25">
      <c r="B9" s="44" t="s">
        <v>112</v>
      </c>
      <c r="C9" s="44" t="s">
        <v>113</v>
      </c>
      <c r="D9" s="44" t="s">
        <v>114</v>
      </c>
      <c r="E9" s="44" t="s">
        <v>115</v>
      </c>
      <c r="F9" s="44" t="s">
        <v>116</v>
      </c>
      <c r="G9" s="44" t="s">
        <v>128</v>
      </c>
      <c r="H9" s="32"/>
      <c r="I9" s="47"/>
      <c r="J9" s="47"/>
      <c r="K9" s="47"/>
      <c r="L9" s="24"/>
      <c r="M9" s="24"/>
      <c r="N9" s="24"/>
      <c r="O9" s="105"/>
      <c r="P9" s="105"/>
      <c r="Q9" s="105"/>
      <c r="R9" s="105"/>
      <c r="S9" s="105"/>
    </row>
    <row r="10" spans="1:19" s="43" customFormat="1" ht="25.5" x14ac:dyDescent="0.25">
      <c r="B10" s="45">
        <v>1</v>
      </c>
      <c r="C10" s="45" t="s">
        <v>87</v>
      </c>
      <c r="D10" s="45" t="s">
        <v>84</v>
      </c>
      <c r="E10" s="45" t="s">
        <v>88</v>
      </c>
      <c r="F10" s="45" t="s">
        <v>85</v>
      </c>
      <c r="G10" s="46">
        <v>44360</v>
      </c>
      <c r="H10" s="32"/>
      <c r="I10" s="47"/>
      <c r="J10" s="47"/>
      <c r="K10" s="47"/>
      <c r="L10" s="24"/>
      <c r="M10" s="24"/>
      <c r="N10" s="24"/>
      <c r="O10" s="105"/>
      <c r="P10" s="105"/>
      <c r="Q10" s="105"/>
      <c r="R10" s="105"/>
      <c r="S10" s="105"/>
    </row>
    <row r="11" spans="1:19" s="43" customFormat="1" ht="25.5" x14ac:dyDescent="0.25">
      <c r="B11" s="45">
        <v>2</v>
      </c>
      <c r="C11" s="45" t="s">
        <v>89</v>
      </c>
      <c r="D11" s="45" t="s">
        <v>84</v>
      </c>
      <c r="E11" s="45" t="s">
        <v>90</v>
      </c>
      <c r="F11" s="45" t="s">
        <v>85</v>
      </c>
      <c r="G11" s="46">
        <v>44654</v>
      </c>
      <c r="H11" s="32"/>
      <c r="I11" s="47"/>
      <c r="J11" s="47"/>
      <c r="K11" s="47"/>
      <c r="L11" s="24"/>
      <c r="M11" s="24"/>
      <c r="N11" s="24"/>
      <c r="O11" s="105"/>
      <c r="P11" s="105"/>
      <c r="Q11" s="105"/>
      <c r="R11" s="105"/>
      <c r="S11" s="105"/>
    </row>
    <row r="12" spans="1:19" s="43" customFormat="1" ht="25.5" x14ac:dyDescent="0.25">
      <c r="B12" s="45">
        <f t="shared" ref="B12:B37" si="0">B11+1</f>
        <v>3</v>
      </c>
      <c r="C12" s="45" t="s">
        <v>91</v>
      </c>
      <c r="D12" s="45" t="s">
        <v>84</v>
      </c>
      <c r="E12" s="45" t="s">
        <v>92</v>
      </c>
      <c r="F12" s="45" t="s">
        <v>85</v>
      </c>
      <c r="G12" s="46">
        <v>44872</v>
      </c>
      <c r="H12" s="32"/>
      <c r="I12" s="47"/>
      <c r="J12" s="47"/>
      <c r="K12" s="47"/>
      <c r="L12" s="24"/>
      <c r="M12" s="24"/>
      <c r="N12" s="24"/>
      <c r="O12" s="105"/>
      <c r="P12" s="105"/>
      <c r="Q12" s="105"/>
      <c r="R12" s="105"/>
      <c r="S12" s="105"/>
    </row>
    <row r="13" spans="1:19" s="43" customFormat="1" ht="15.75" x14ac:dyDescent="0.25">
      <c r="B13" s="45">
        <f t="shared" si="0"/>
        <v>4</v>
      </c>
      <c r="C13" s="45" t="s">
        <v>93</v>
      </c>
      <c r="D13" s="45" t="s">
        <v>84</v>
      </c>
      <c r="E13" s="45" t="s">
        <v>94</v>
      </c>
      <c r="F13" s="45" t="s">
        <v>85</v>
      </c>
      <c r="G13" s="46">
        <v>44435</v>
      </c>
      <c r="H13" s="32"/>
      <c r="I13" s="47"/>
      <c r="J13" s="47"/>
      <c r="K13" s="47"/>
      <c r="L13" s="24"/>
      <c r="M13" s="24"/>
      <c r="N13" s="24"/>
      <c r="O13" s="105"/>
      <c r="P13" s="105"/>
      <c r="Q13" s="105"/>
      <c r="R13" s="105"/>
      <c r="S13" s="105"/>
    </row>
    <row r="14" spans="1:19" s="43" customFormat="1" ht="15.75" x14ac:dyDescent="0.25">
      <c r="B14" s="45">
        <f t="shared" si="0"/>
        <v>5</v>
      </c>
      <c r="C14" s="45" t="s">
        <v>95</v>
      </c>
      <c r="D14" s="45" t="s">
        <v>84</v>
      </c>
      <c r="E14" s="45" t="s">
        <v>96</v>
      </c>
      <c r="F14" s="45" t="s">
        <v>85</v>
      </c>
      <c r="G14" s="46">
        <v>45654</v>
      </c>
      <c r="H14" s="32"/>
      <c r="I14" s="47"/>
      <c r="J14" s="47"/>
      <c r="K14" s="47"/>
      <c r="L14" s="24"/>
      <c r="M14" s="24"/>
      <c r="N14" s="24"/>
      <c r="O14" s="105"/>
      <c r="P14" s="105"/>
      <c r="Q14" s="105"/>
      <c r="R14" s="105"/>
      <c r="S14" s="105"/>
    </row>
    <row r="15" spans="1:19" s="43" customFormat="1" ht="15.75" x14ac:dyDescent="0.25">
      <c r="B15" s="45">
        <f t="shared" si="0"/>
        <v>6</v>
      </c>
      <c r="C15" s="45" t="s">
        <v>95</v>
      </c>
      <c r="D15" s="45" t="s">
        <v>84</v>
      </c>
      <c r="E15" s="45" t="s">
        <v>96</v>
      </c>
      <c r="F15" s="45" t="s">
        <v>85</v>
      </c>
      <c r="G15" s="46">
        <v>45655</v>
      </c>
      <c r="H15" s="32"/>
      <c r="I15" s="47"/>
      <c r="J15" s="47"/>
      <c r="K15" s="47"/>
      <c r="L15" s="24"/>
      <c r="M15" s="24"/>
      <c r="N15" s="24"/>
      <c r="O15" s="105"/>
      <c r="P15" s="105"/>
      <c r="Q15" s="105"/>
      <c r="R15" s="105"/>
      <c r="S15" s="105"/>
    </row>
    <row r="16" spans="1:19" s="43" customFormat="1" ht="15" x14ac:dyDescent="0.2">
      <c r="B16" s="45">
        <f t="shared" si="0"/>
        <v>7</v>
      </c>
      <c r="C16" s="45" t="s">
        <v>95</v>
      </c>
      <c r="D16" s="45" t="s">
        <v>84</v>
      </c>
      <c r="E16" s="45" t="s">
        <v>96</v>
      </c>
      <c r="F16" s="45" t="s">
        <v>85</v>
      </c>
      <c r="G16" s="46">
        <v>45656</v>
      </c>
    </row>
    <row r="17" spans="2:7" s="43" customFormat="1" ht="15" x14ac:dyDescent="0.2">
      <c r="B17" s="45">
        <f t="shared" si="0"/>
        <v>8</v>
      </c>
      <c r="C17" s="45" t="s">
        <v>95</v>
      </c>
      <c r="D17" s="45" t="s">
        <v>84</v>
      </c>
      <c r="E17" s="45" t="s">
        <v>96</v>
      </c>
      <c r="F17" s="45" t="s">
        <v>85</v>
      </c>
      <c r="G17" s="46">
        <v>45657</v>
      </c>
    </row>
    <row r="18" spans="2:7" s="43" customFormat="1" ht="15" x14ac:dyDescent="0.2">
      <c r="B18" s="45">
        <f t="shared" si="0"/>
        <v>9</v>
      </c>
      <c r="C18" s="45" t="s">
        <v>95</v>
      </c>
      <c r="D18" s="45" t="s">
        <v>84</v>
      </c>
      <c r="E18" s="45" t="s">
        <v>96</v>
      </c>
      <c r="F18" s="45" t="s">
        <v>85</v>
      </c>
      <c r="G18" s="46">
        <v>45658</v>
      </c>
    </row>
    <row r="19" spans="2:7" s="43" customFormat="1" ht="15" x14ac:dyDescent="0.2">
      <c r="B19" s="45">
        <f t="shared" si="0"/>
        <v>10</v>
      </c>
      <c r="C19" s="45" t="s">
        <v>95</v>
      </c>
      <c r="D19" s="45" t="s">
        <v>84</v>
      </c>
      <c r="E19" s="45" t="s">
        <v>96</v>
      </c>
      <c r="F19" s="45" t="s">
        <v>85</v>
      </c>
      <c r="G19" s="46">
        <v>45659</v>
      </c>
    </row>
    <row r="20" spans="2:7" s="43" customFormat="1" ht="15" x14ac:dyDescent="0.2">
      <c r="B20" s="45">
        <f t="shared" si="0"/>
        <v>11</v>
      </c>
      <c r="C20" s="45" t="s">
        <v>95</v>
      </c>
      <c r="D20" s="45" t="s">
        <v>84</v>
      </c>
      <c r="E20" s="45" t="s">
        <v>96</v>
      </c>
      <c r="F20" s="45" t="s">
        <v>85</v>
      </c>
      <c r="G20" s="46">
        <v>45660</v>
      </c>
    </row>
    <row r="21" spans="2:7" s="43" customFormat="1" ht="15" x14ac:dyDescent="0.2">
      <c r="B21" s="45">
        <f t="shared" si="0"/>
        <v>12</v>
      </c>
      <c r="C21" s="45" t="s">
        <v>95</v>
      </c>
      <c r="D21" s="45" t="s">
        <v>84</v>
      </c>
      <c r="E21" s="45" t="s">
        <v>96</v>
      </c>
      <c r="F21" s="45" t="s">
        <v>85</v>
      </c>
      <c r="G21" s="46">
        <v>45661</v>
      </c>
    </row>
    <row r="22" spans="2:7" s="43" customFormat="1" ht="15" x14ac:dyDescent="0.2">
      <c r="B22" s="45">
        <f t="shared" si="0"/>
        <v>13</v>
      </c>
      <c r="C22" s="45" t="s">
        <v>95</v>
      </c>
      <c r="D22" s="45" t="s">
        <v>84</v>
      </c>
      <c r="E22" s="45" t="s">
        <v>96</v>
      </c>
      <c r="F22" s="45" t="s">
        <v>85</v>
      </c>
      <c r="G22" s="46">
        <v>45662</v>
      </c>
    </row>
    <row r="23" spans="2:7" s="43" customFormat="1" ht="15" x14ac:dyDescent="0.2">
      <c r="B23" s="45">
        <f t="shared" si="0"/>
        <v>14</v>
      </c>
      <c r="C23" s="45" t="s">
        <v>95</v>
      </c>
      <c r="D23" s="45" t="s">
        <v>84</v>
      </c>
      <c r="E23" s="45" t="s">
        <v>96</v>
      </c>
      <c r="F23" s="45" t="s">
        <v>85</v>
      </c>
      <c r="G23" s="46">
        <v>45663</v>
      </c>
    </row>
    <row r="24" spans="2:7" s="43" customFormat="1" ht="15" x14ac:dyDescent="0.2">
      <c r="B24" s="45">
        <f t="shared" si="0"/>
        <v>15</v>
      </c>
      <c r="C24" s="45" t="s">
        <v>95</v>
      </c>
      <c r="D24" s="45" t="s">
        <v>84</v>
      </c>
      <c r="E24" s="45" t="s">
        <v>96</v>
      </c>
      <c r="F24" s="45" t="s">
        <v>85</v>
      </c>
      <c r="G24" s="46">
        <v>45664</v>
      </c>
    </row>
    <row r="25" spans="2:7" s="43" customFormat="1" ht="15" x14ac:dyDescent="0.2">
      <c r="B25" s="45">
        <f t="shared" si="0"/>
        <v>16</v>
      </c>
      <c r="C25" s="45" t="s">
        <v>95</v>
      </c>
      <c r="D25" s="45" t="s">
        <v>84</v>
      </c>
      <c r="E25" s="45" t="s">
        <v>96</v>
      </c>
      <c r="F25" s="45" t="s">
        <v>85</v>
      </c>
      <c r="G25" s="46">
        <v>45665</v>
      </c>
    </row>
    <row r="26" spans="2:7" s="43" customFormat="1" ht="15" x14ac:dyDescent="0.2">
      <c r="B26" s="45">
        <f t="shared" si="0"/>
        <v>17</v>
      </c>
      <c r="C26" s="45" t="s">
        <v>95</v>
      </c>
      <c r="D26" s="45" t="s">
        <v>84</v>
      </c>
      <c r="E26" s="45" t="s">
        <v>96</v>
      </c>
      <c r="F26" s="45" t="s">
        <v>85</v>
      </c>
      <c r="G26" s="46">
        <v>45666</v>
      </c>
    </row>
    <row r="27" spans="2:7" s="43" customFormat="1" ht="15" x14ac:dyDescent="0.2">
      <c r="B27" s="45">
        <f t="shared" si="0"/>
        <v>18</v>
      </c>
      <c r="C27" s="45" t="s">
        <v>95</v>
      </c>
      <c r="D27" s="45" t="s">
        <v>84</v>
      </c>
      <c r="E27" s="45" t="s">
        <v>96</v>
      </c>
      <c r="F27" s="45" t="s">
        <v>85</v>
      </c>
      <c r="G27" s="46">
        <v>45667</v>
      </c>
    </row>
    <row r="28" spans="2:7" s="43" customFormat="1" ht="25.5" x14ac:dyDescent="0.2">
      <c r="B28" s="45">
        <f t="shared" si="0"/>
        <v>19</v>
      </c>
      <c r="C28" s="45" t="s">
        <v>97</v>
      </c>
      <c r="D28" s="45" t="s">
        <v>84</v>
      </c>
      <c r="E28" s="45" t="s">
        <v>98</v>
      </c>
      <c r="F28" s="45" t="s">
        <v>85</v>
      </c>
      <c r="G28" s="46">
        <v>44553</v>
      </c>
    </row>
    <row r="29" spans="2:7" s="43" customFormat="1" ht="25.5" x14ac:dyDescent="0.2">
      <c r="B29" s="45">
        <f t="shared" si="0"/>
        <v>20</v>
      </c>
      <c r="C29" s="45" t="s">
        <v>99</v>
      </c>
      <c r="D29" s="45" t="s">
        <v>84</v>
      </c>
      <c r="E29" s="45" t="s">
        <v>100</v>
      </c>
      <c r="F29" s="45" t="s">
        <v>85</v>
      </c>
      <c r="G29" s="46">
        <v>44430</v>
      </c>
    </row>
    <row r="30" spans="2:7" s="43" customFormat="1" ht="25.5" x14ac:dyDescent="0.2">
      <c r="B30" s="45">
        <f t="shared" si="0"/>
        <v>21</v>
      </c>
      <c r="C30" s="45" t="s">
        <v>101</v>
      </c>
      <c r="D30" s="45" t="s">
        <v>84</v>
      </c>
      <c r="E30" s="45" t="s">
        <v>102</v>
      </c>
      <c r="F30" s="45" t="s">
        <v>85</v>
      </c>
      <c r="G30" s="46">
        <v>44399</v>
      </c>
    </row>
    <row r="31" spans="2:7" s="43" customFormat="1" ht="25.5" x14ac:dyDescent="0.2">
      <c r="B31" s="45">
        <f t="shared" si="0"/>
        <v>22</v>
      </c>
      <c r="C31" s="45" t="s">
        <v>103</v>
      </c>
      <c r="D31" s="45" t="s">
        <v>84</v>
      </c>
      <c r="E31" s="45" t="s">
        <v>104</v>
      </c>
      <c r="F31" s="45" t="s">
        <v>85</v>
      </c>
      <c r="G31" s="46">
        <v>44374</v>
      </c>
    </row>
    <row r="32" spans="2:7" s="43" customFormat="1" ht="25.5" x14ac:dyDescent="0.2">
      <c r="B32" s="45">
        <f t="shared" si="0"/>
        <v>23</v>
      </c>
      <c r="C32" s="45" t="s">
        <v>106</v>
      </c>
      <c r="D32" s="45" t="s">
        <v>84</v>
      </c>
      <c r="E32" s="45" t="s">
        <v>107</v>
      </c>
      <c r="F32" s="45" t="s">
        <v>85</v>
      </c>
      <c r="G32" s="46">
        <v>44344</v>
      </c>
    </row>
    <row r="33" spans="2:7" s="43" customFormat="1" ht="25.5" x14ac:dyDescent="0.2">
      <c r="B33" s="45">
        <f t="shared" si="0"/>
        <v>24</v>
      </c>
      <c r="C33" s="45" t="s">
        <v>108</v>
      </c>
      <c r="D33" s="45" t="s">
        <v>84</v>
      </c>
      <c r="E33" s="45" t="s">
        <v>109</v>
      </c>
      <c r="F33" s="45" t="s">
        <v>85</v>
      </c>
      <c r="G33" s="46">
        <v>44242</v>
      </c>
    </row>
    <row r="34" spans="2:7" s="43" customFormat="1" ht="15" x14ac:dyDescent="0.2">
      <c r="B34" s="45">
        <f t="shared" si="0"/>
        <v>25</v>
      </c>
      <c r="C34" s="45" t="s">
        <v>110</v>
      </c>
      <c r="D34" s="45" t="s">
        <v>84</v>
      </c>
      <c r="E34" s="45" t="s">
        <v>105</v>
      </c>
      <c r="F34" s="45" t="s">
        <v>85</v>
      </c>
      <c r="G34" s="46">
        <v>44604</v>
      </c>
    </row>
    <row r="35" spans="2:7" s="43" customFormat="1" ht="15" x14ac:dyDescent="0.2">
      <c r="B35" s="45">
        <f t="shared" si="0"/>
        <v>26</v>
      </c>
      <c r="C35" s="45" t="s">
        <v>111</v>
      </c>
      <c r="D35" s="45" t="s">
        <v>84</v>
      </c>
      <c r="E35" s="45" t="s">
        <v>86</v>
      </c>
      <c r="F35" s="45" t="s">
        <v>85</v>
      </c>
      <c r="G35" s="46">
        <v>44579</v>
      </c>
    </row>
    <row r="36" spans="2:7" s="43" customFormat="1" ht="15" x14ac:dyDescent="0.2">
      <c r="B36" s="45">
        <f t="shared" si="0"/>
        <v>27</v>
      </c>
      <c r="C36" s="45" t="s">
        <v>110</v>
      </c>
      <c r="D36" s="45" t="s">
        <v>84</v>
      </c>
      <c r="E36" s="45" t="s">
        <v>105</v>
      </c>
      <c r="F36" s="45" t="s">
        <v>85</v>
      </c>
      <c r="G36" s="46">
        <v>44576</v>
      </c>
    </row>
    <row r="37" spans="2:7" ht="38.25" x14ac:dyDescent="0.2">
      <c r="B37" s="45">
        <f t="shared" si="0"/>
        <v>28</v>
      </c>
      <c r="C37" s="45" t="s">
        <v>186</v>
      </c>
      <c r="D37" s="45" t="s">
        <v>84</v>
      </c>
      <c r="E37" s="45" t="s">
        <v>185</v>
      </c>
      <c r="F37" s="45" t="s">
        <v>85</v>
      </c>
      <c r="G37" s="46">
        <v>44561</v>
      </c>
    </row>
    <row r="38" spans="2:7" ht="89.25" x14ac:dyDescent="0.2">
      <c r="B38" s="45">
        <v>29</v>
      </c>
      <c r="C38" s="45" t="s">
        <v>186</v>
      </c>
      <c r="D38" s="45" t="s">
        <v>331</v>
      </c>
      <c r="E38" s="45" t="s">
        <v>329</v>
      </c>
      <c r="F38" s="45" t="s">
        <v>330</v>
      </c>
      <c r="G38" s="46">
        <v>44561</v>
      </c>
    </row>
    <row r="39" spans="2:7" ht="33.75" customHeight="1" x14ac:dyDescent="0.2">
      <c r="B39" s="45">
        <v>30</v>
      </c>
      <c r="C39" s="45" t="s">
        <v>89</v>
      </c>
      <c r="D39" s="45" t="s">
        <v>84</v>
      </c>
      <c r="E39" s="91" t="s">
        <v>201</v>
      </c>
      <c r="F39" s="45" t="s">
        <v>85</v>
      </c>
      <c r="G39" s="46">
        <v>44561</v>
      </c>
    </row>
    <row r="40" spans="2:7" ht="38.25" x14ac:dyDescent="0.2">
      <c r="B40" s="45">
        <v>31</v>
      </c>
      <c r="C40" s="91" t="s">
        <v>89</v>
      </c>
      <c r="D40" s="91" t="s">
        <v>84</v>
      </c>
      <c r="E40" s="92" t="s">
        <v>202</v>
      </c>
      <c r="F40" s="91" t="s">
        <v>85</v>
      </c>
      <c r="G40" s="46">
        <v>44561</v>
      </c>
    </row>
    <row r="41" spans="2:7" x14ac:dyDescent="0.2">
      <c r="G41" s="90" t="s">
        <v>203</v>
      </c>
    </row>
  </sheetData>
  <mergeCells count="5">
    <mergeCell ref="B7:G7"/>
    <mergeCell ref="D2:G2"/>
    <mergeCell ref="D3:G3"/>
    <mergeCell ref="D4:G4"/>
    <mergeCell ref="D5:G5"/>
  </mergeCells>
  <pageMargins left="0.15748031496062992" right="0.15748031496062992" top="0.23" bottom="0.21" header="0.17" footer="0.17"/>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3</vt:i4>
      </vt:variant>
    </vt:vector>
  </HeadingPairs>
  <TitlesOfParts>
    <vt:vector size="10" baseType="lpstr">
      <vt:lpstr>Приложение 1</vt:lpstr>
      <vt:lpstr>Приложение 2</vt:lpstr>
      <vt:lpstr>Приложение 3</vt:lpstr>
      <vt:lpstr>Приложение 4</vt:lpstr>
      <vt:lpstr>Приложение №5</vt:lpstr>
      <vt:lpstr>Приложение №6</vt:lpstr>
      <vt:lpstr>Приложение №7</vt:lpstr>
      <vt:lpstr>'Приложение №5'!_Hlk19699572</vt:lpstr>
      <vt:lpstr>'Приложение 3'!Область_печати</vt:lpstr>
      <vt:lpstr>'Приложение 4'!Область_печати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Воронова Л.Н.</cp:lastModifiedBy>
  <cp:lastPrinted>2021-09-24T11:15:46Z</cp:lastPrinted>
  <dcterms:created xsi:type="dcterms:W3CDTF">1996-10-08T23:32:33Z</dcterms:created>
  <dcterms:modified xsi:type="dcterms:W3CDTF">2021-09-30T13:40:33Z</dcterms:modified>
</cp:coreProperties>
</file>