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F49" i="1" s="1"/>
  <c r="F46" i="1" s="1"/>
  <c r="F48" i="1"/>
  <c r="G34" i="1" l="1"/>
  <c r="G36" i="1"/>
  <c r="F35" i="1"/>
  <c r="F34" i="1"/>
  <c r="F33" i="1"/>
  <c r="G23" i="1"/>
  <c r="G17" i="1"/>
  <c r="I63" i="1" l="1"/>
  <c r="J63" i="1" l="1"/>
  <c r="E61" i="1" l="1"/>
  <c r="E62" i="1"/>
  <c r="E63" i="1"/>
  <c r="G63" i="1"/>
  <c r="H63" i="1"/>
  <c r="K63" i="1"/>
  <c r="G62" i="1"/>
  <c r="H62" i="1"/>
  <c r="I62" i="1"/>
  <c r="J62" i="1"/>
  <c r="K62" i="1"/>
  <c r="G61" i="1"/>
  <c r="H61" i="1"/>
  <c r="I61" i="1"/>
  <c r="J61" i="1"/>
  <c r="K61" i="1"/>
  <c r="F59" i="1" l="1"/>
  <c r="F58" i="1"/>
  <c r="F57" i="1"/>
  <c r="F55" i="1"/>
  <c r="F63" i="1" s="1"/>
  <c r="F54" i="1"/>
  <c r="F62" i="1" s="1"/>
  <c r="F53" i="1"/>
  <c r="F61" i="1" s="1"/>
  <c r="K43" i="1"/>
  <c r="K40" i="1"/>
  <c r="K72" i="1" l="1"/>
  <c r="F60" i="1" l="1"/>
  <c r="H60" i="1"/>
  <c r="K60" i="1"/>
  <c r="I60" i="1"/>
  <c r="G60" i="1"/>
  <c r="J60" i="1"/>
  <c r="K56" i="1"/>
  <c r="J56" i="1"/>
  <c r="I56" i="1"/>
  <c r="H56" i="1"/>
  <c r="G56" i="1"/>
  <c r="K52" i="1"/>
  <c r="J52" i="1"/>
  <c r="I52" i="1"/>
  <c r="H52" i="1"/>
  <c r="G52" i="1"/>
  <c r="F56" i="1" l="1"/>
  <c r="F52" i="1"/>
  <c r="E60" i="1" l="1"/>
  <c r="H10" i="1" l="1"/>
  <c r="I10" i="1"/>
  <c r="J10" i="1"/>
  <c r="K10" i="1"/>
  <c r="G10" i="1"/>
  <c r="H11" i="1"/>
  <c r="I11" i="1"/>
  <c r="J11" i="1"/>
  <c r="K11" i="1"/>
  <c r="F45" i="1" l="1"/>
  <c r="F41" i="1"/>
  <c r="F40" i="1" l="1"/>
  <c r="I43" i="1"/>
  <c r="J43" i="1"/>
  <c r="J40" i="1"/>
  <c r="J66" i="1"/>
  <c r="J65" i="1" s="1"/>
  <c r="J69" i="1" s="1"/>
  <c r="J67" i="1"/>
  <c r="J70" i="1" l="1"/>
  <c r="J74" i="1" s="1"/>
  <c r="G11" i="1" l="1"/>
  <c r="G49" i="1" s="1"/>
  <c r="G15" i="1"/>
  <c r="J47" i="1"/>
  <c r="J72" i="1" s="1"/>
  <c r="I47" i="1"/>
  <c r="I72" i="1" s="1"/>
  <c r="H47" i="1"/>
  <c r="H72" i="1" s="1"/>
  <c r="G47" i="1"/>
  <c r="G72" i="1" s="1"/>
  <c r="F47" i="1"/>
  <c r="J48" i="1"/>
  <c r="J73" i="1" s="1"/>
  <c r="I48" i="1"/>
  <c r="I73" i="1" s="1"/>
  <c r="I49" i="1"/>
  <c r="I66" i="1"/>
  <c r="I70" i="1" s="1"/>
  <c r="I74" i="1" s="1"/>
  <c r="H48" i="1"/>
  <c r="H73" i="1" s="1"/>
  <c r="H49" i="1"/>
  <c r="H70" i="1"/>
  <c r="G32" i="1"/>
  <c r="G66" i="1"/>
  <c r="F10" i="1"/>
  <c r="F29" i="1"/>
  <c r="F25" i="1"/>
  <c r="H32" i="1"/>
  <c r="I32" i="1"/>
  <c r="J32" i="1"/>
  <c r="K32" i="1"/>
  <c r="F13" i="1"/>
  <c r="F14" i="1"/>
  <c r="I9" i="1"/>
  <c r="H9" i="1"/>
  <c r="K9" i="1"/>
  <c r="K49" i="1"/>
  <c r="K48" i="1"/>
  <c r="K73" i="1" s="1"/>
  <c r="F17" i="1"/>
  <c r="F16" i="1"/>
  <c r="K15" i="1"/>
  <c r="J15" i="1"/>
  <c r="I15" i="1"/>
  <c r="H15" i="1"/>
  <c r="K50" i="1"/>
  <c r="K75" i="1" s="1"/>
  <c r="J50" i="1"/>
  <c r="J75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0" i="1"/>
  <c r="E70" i="1"/>
  <c r="K69" i="1"/>
  <c r="E69" i="1"/>
  <c r="G67" i="1"/>
  <c r="I67" i="1"/>
  <c r="H67" i="1"/>
  <c r="F68" i="1"/>
  <c r="H74" i="1" l="1"/>
  <c r="I71" i="1"/>
  <c r="K74" i="1"/>
  <c r="F72" i="1"/>
  <c r="K71" i="1"/>
  <c r="F15" i="1"/>
  <c r="F38" i="1"/>
  <c r="K46" i="1"/>
  <c r="H65" i="1"/>
  <c r="H69" i="1" s="1"/>
  <c r="G65" i="1"/>
  <c r="F66" i="1"/>
  <c r="F70" i="1" s="1"/>
  <c r="G48" i="1"/>
  <c r="F32" i="1"/>
  <c r="H46" i="1"/>
  <c r="I46" i="1"/>
  <c r="J12" i="1"/>
  <c r="F12" i="1" s="1"/>
  <c r="F36" i="1"/>
  <c r="F67" i="1"/>
  <c r="F50" i="1"/>
  <c r="E46" i="1"/>
  <c r="F11" i="1"/>
  <c r="G9" i="1"/>
  <c r="G69" i="1"/>
  <c r="G70" i="1"/>
  <c r="G74" i="1" s="1"/>
  <c r="J49" i="1"/>
  <c r="I65" i="1"/>
  <c r="I69" i="1" s="1"/>
  <c r="J9" i="1"/>
  <c r="G73" i="1" l="1"/>
  <c r="F73" i="1" s="1"/>
  <c r="J71" i="1"/>
  <c r="F74" i="1"/>
  <c r="G46" i="1"/>
  <c r="F9" i="1"/>
  <c r="J46" i="1"/>
  <c r="F65" i="1"/>
  <c r="F69" i="1" s="1"/>
  <c r="H71" i="1"/>
  <c r="F75" i="1"/>
  <c r="G71" i="1" l="1"/>
  <c r="F71" i="1"/>
</calcChain>
</file>

<file path=xl/sharedStrings.xml><?xml version="1.0" encoding="utf-8"?>
<sst xmlns="http://schemas.openxmlformats.org/spreadsheetml/2006/main" count="145" uniqueCount="75">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</sst>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4" xfId="0" applyFill="1" applyBorder="1" applyAlignment="1"/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0" fillId="0" borderId="12" xfId="0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/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0" fillId="0" borderId="1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/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A55" zoomScale="114" zoomScaleNormal="114" workbookViewId="0">
      <selection activeCell="J42" sqref="J42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111" t="s">
        <v>51</v>
      </c>
      <c r="K1" s="44"/>
      <c r="L1" s="44"/>
      <c r="M1" s="44"/>
    </row>
    <row r="2" spans="1:13" s="18" customFormat="1" x14ac:dyDescent="0.2">
      <c r="A2" s="112" t="s">
        <v>9</v>
      </c>
      <c r="B2" s="113"/>
      <c r="C2" s="113"/>
      <c r="D2" s="113"/>
      <c r="E2" s="113"/>
      <c r="F2" s="113"/>
      <c r="G2" s="113"/>
      <c r="H2" s="113"/>
      <c r="I2" s="113"/>
      <c r="J2" s="44"/>
      <c r="K2" s="44"/>
      <c r="L2" s="44"/>
      <c r="M2" s="44"/>
    </row>
    <row r="3" spans="1:13" s="18" customFormat="1" x14ac:dyDescent="0.2">
      <c r="A3" s="112" t="s">
        <v>26</v>
      </c>
      <c r="B3" s="113"/>
      <c r="C3" s="113"/>
      <c r="D3" s="113"/>
      <c r="E3" s="113"/>
      <c r="F3" s="113"/>
      <c r="G3" s="113"/>
      <c r="H3" s="113"/>
      <c r="I3" s="113"/>
      <c r="J3" s="44"/>
      <c r="K3" s="44"/>
      <c r="L3" s="44"/>
      <c r="M3" s="44"/>
    </row>
    <row r="4" spans="1:13" s="18" customFormat="1" ht="3.75" customHeight="1" x14ac:dyDescent="0.2">
      <c r="A4" s="17"/>
      <c r="B4" s="17"/>
      <c r="C4" s="17"/>
      <c r="D4" s="17"/>
      <c r="E4" s="17"/>
      <c r="F4" s="17"/>
      <c r="G4" s="17"/>
      <c r="H4" s="22"/>
      <c r="I4" s="17"/>
      <c r="J4" s="35"/>
      <c r="K4" s="35"/>
      <c r="L4" s="35"/>
      <c r="M4" s="35"/>
    </row>
    <row r="5" spans="1:13" ht="15" customHeight="1" x14ac:dyDescent="0.2">
      <c r="A5" s="40" t="s">
        <v>0</v>
      </c>
      <c r="B5" s="39" t="s">
        <v>10</v>
      </c>
      <c r="C5" s="39" t="s">
        <v>1</v>
      </c>
      <c r="D5" s="39" t="s">
        <v>2</v>
      </c>
      <c r="E5" s="97" t="s">
        <v>13</v>
      </c>
      <c r="F5" s="39" t="s">
        <v>3</v>
      </c>
      <c r="G5" s="92" t="s">
        <v>4</v>
      </c>
      <c r="H5" s="93"/>
      <c r="I5" s="93"/>
      <c r="J5" s="93"/>
      <c r="K5" s="94"/>
      <c r="L5" s="39" t="s">
        <v>5</v>
      </c>
      <c r="M5" s="39" t="s">
        <v>6</v>
      </c>
    </row>
    <row r="6" spans="1:13" ht="52.5" customHeight="1" x14ac:dyDescent="0.2">
      <c r="A6" s="40"/>
      <c r="B6" s="39"/>
      <c r="C6" s="39"/>
      <c r="D6" s="39"/>
      <c r="E6" s="97"/>
      <c r="F6" s="39"/>
      <c r="G6" s="12" t="s">
        <v>21</v>
      </c>
      <c r="H6" s="21" t="s">
        <v>22</v>
      </c>
      <c r="I6" s="12" t="s">
        <v>23</v>
      </c>
      <c r="J6" s="20" t="s">
        <v>24</v>
      </c>
      <c r="K6" s="12" t="s">
        <v>25</v>
      </c>
      <c r="L6" s="39"/>
      <c r="M6" s="39"/>
    </row>
    <row r="7" spans="1:13" x14ac:dyDescent="0.2">
      <c r="A7" s="13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21">
        <v>8</v>
      </c>
      <c r="I7" s="12">
        <v>9</v>
      </c>
      <c r="J7" s="20">
        <v>10</v>
      </c>
      <c r="K7" s="12">
        <v>11</v>
      </c>
      <c r="L7" s="12">
        <v>12</v>
      </c>
      <c r="M7" s="12">
        <v>13</v>
      </c>
    </row>
    <row r="8" spans="1:13" s="14" customFormat="1" x14ac:dyDescent="0.2">
      <c r="A8" s="95" t="s">
        <v>42</v>
      </c>
      <c r="B8" s="95"/>
      <c r="C8" s="95"/>
      <c r="D8" s="96"/>
      <c r="E8" s="96"/>
      <c r="F8" s="96"/>
      <c r="G8" s="96"/>
      <c r="H8" s="96"/>
      <c r="I8" s="96"/>
      <c r="J8" s="96"/>
      <c r="K8" s="96"/>
      <c r="L8" s="95"/>
      <c r="M8" s="95"/>
    </row>
    <row r="9" spans="1:13" s="14" customFormat="1" x14ac:dyDescent="0.2">
      <c r="A9" s="61" t="s">
        <v>15</v>
      </c>
      <c r="B9" s="75" t="s">
        <v>57</v>
      </c>
      <c r="C9" s="86" t="s">
        <v>17</v>
      </c>
      <c r="D9" s="16" t="s">
        <v>28</v>
      </c>
      <c r="E9" s="1">
        <v>0</v>
      </c>
      <c r="F9" s="1">
        <f>SUM(G9:K9)</f>
        <v>108291.85</v>
      </c>
      <c r="G9" s="1">
        <f>SUM(G10:G11)</f>
        <v>8291.85</v>
      </c>
      <c r="H9" s="1">
        <f>SUM(H10:H11)</f>
        <v>0</v>
      </c>
      <c r="I9" s="1">
        <f>SUM(I10:I11)</f>
        <v>0</v>
      </c>
      <c r="J9" s="1">
        <f>SUM(J10:J11)</f>
        <v>0</v>
      </c>
      <c r="K9" s="1">
        <f>SUM(K10:K11)</f>
        <v>100000</v>
      </c>
      <c r="L9" s="81" t="s">
        <v>14</v>
      </c>
      <c r="M9" s="63" t="s">
        <v>52</v>
      </c>
    </row>
    <row r="10" spans="1:13" s="14" customFormat="1" ht="25.5" x14ac:dyDescent="0.2">
      <c r="A10" s="79"/>
      <c r="B10" s="76"/>
      <c r="C10" s="114"/>
      <c r="D10" s="16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47"/>
      <c r="M10" s="72"/>
    </row>
    <row r="11" spans="1:13" s="14" customFormat="1" ht="27" customHeight="1" x14ac:dyDescent="0.2">
      <c r="A11" s="80"/>
      <c r="B11" s="77"/>
      <c r="C11" s="91"/>
      <c r="D11" s="16" t="s">
        <v>8</v>
      </c>
      <c r="E11" s="1">
        <v>0</v>
      </c>
      <c r="F11" s="1">
        <f t="shared" si="0"/>
        <v>42691.85</v>
      </c>
      <c r="G11" s="2">
        <f>G17+G14</f>
        <v>8291.85</v>
      </c>
      <c r="H11" s="2">
        <f t="shared" ref="H11:K11" si="2">H17+H14</f>
        <v>0</v>
      </c>
      <c r="I11" s="2">
        <f t="shared" si="2"/>
        <v>0</v>
      </c>
      <c r="J11" s="2">
        <f t="shared" si="2"/>
        <v>0</v>
      </c>
      <c r="K11" s="2">
        <f t="shared" si="2"/>
        <v>34400</v>
      </c>
      <c r="L11" s="47"/>
      <c r="M11" s="73"/>
    </row>
    <row r="12" spans="1:13" s="14" customFormat="1" x14ac:dyDescent="0.2">
      <c r="A12" s="61" t="s">
        <v>16</v>
      </c>
      <c r="B12" s="75" t="s">
        <v>58</v>
      </c>
      <c r="C12" s="68" t="s">
        <v>17</v>
      </c>
      <c r="D12" s="16" t="s">
        <v>28</v>
      </c>
      <c r="E12" s="6">
        <v>0</v>
      </c>
      <c r="F12" s="1">
        <f>SUM(G12:K12)</f>
        <v>100000</v>
      </c>
      <c r="G12" s="1">
        <f>SUM(G13:G14)</f>
        <v>0</v>
      </c>
      <c r="H12" s="1">
        <f>SUM(H13:H14)</f>
        <v>0</v>
      </c>
      <c r="I12" s="1">
        <f>SUM(I13:I14)</f>
        <v>0</v>
      </c>
      <c r="J12" s="1">
        <f>SUM(J13:J14)</f>
        <v>0</v>
      </c>
      <c r="K12" s="1">
        <f>SUM(K13:K14)</f>
        <v>100000</v>
      </c>
      <c r="L12" s="47"/>
      <c r="M12" s="63"/>
    </row>
    <row r="13" spans="1:13" s="14" customFormat="1" ht="24.75" customHeight="1" x14ac:dyDescent="0.2">
      <c r="A13" s="79"/>
      <c r="B13" s="76"/>
      <c r="C13" s="69"/>
      <c r="D13" s="16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47"/>
      <c r="M13" s="72"/>
    </row>
    <row r="14" spans="1:13" s="14" customFormat="1" ht="24.75" customHeight="1" x14ac:dyDescent="0.2">
      <c r="A14" s="80"/>
      <c r="B14" s="77"/>
      <c r="C14" s="70"/>
      <c r="D14" s="16" t="s">
        <v>8</v>
      </c>
      <c r="E14" s="7">
        <v>0</v>
      </c>
      <c r="F14" s="1">
        <f t="shared" si="3"/>
        <v>34400</v>
      </c>
      <c r="G14" s="2">
        <v>0</v>
      </c>
      <c r="H14" s="2">
        <v>0</v>
      </c>
      <c r="I14" s="2">
        <v>0</v>
      </c>
      <c r="J14" s="2">
        <v>0</v>
      </c>
      <c r="K14" s="2">
        <v>34400</v>
      </c>
      <c r="L14" s="47"/>
      <c r="M14" s="73"/>
    </row>
    <row r="15" spans="1:13" s="14" customFormat="1" ht="15" customHeight="1" x14ac:dyDescent="0.2">
      <c r="A15" s="61" t="s">
        <v>47</v>
      </c>
      <c r="B15" s="75" t="s">
        <v>73</v>
      </c>
      <c r="C15" s="68" t="s">
        <v>38</v>
      </c>
      <c r="D15" s="16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47"/>
      <c r="M15" s="63"/>
    </row>
    <row r="16" spans="1:13" s="14" customFormat="1" ht="27.75" customHeight="1" x14ac:dyDescent="0.2">
      <c r="A16" s="79"/>
      <c r="B16" s="76"/>
      <c r="C16" s="69"/>
      <c r="D16" s="16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47"/>
      <c r="M16" s="72"/>
    </row>
    <row r="17" spans="1:13" s="14" customFormat="1" ht="24" customHeight="1" x14ac:dyDescent="0.2">
      <c r="A17" s="80"/>
      <c r="B17" s="77"/>
      <c r="C17" s="70"/>
      <c r="D17" s="16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47"/>
      <c r="M17" s="73"/>
    </row>
    <row r="18" spans="1:13" s="14" customFormat="1" ht="14.25" customHeight="1" x14ac:dyDescent="0.2">
      <c r="A18" s="61" t="s">
        <v>11</v>
      </c>
      <c r="B18" s="75" t="s">
        <v>59</v>
      </c>
      <c r="C18" s="68">
        <v>2020</v>
      </c>
      <c r="D18" s="16" t="s">
        <v>28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47"/>
      <c r="M18" s="71"/>
    </row>
    <row r="19" spans="1:13" s="14" customFormat="1" ht="27.75" customHeight="1" x14ac:dyDescent="0.2">
      <c r="A19" s="79"/>
      <c r="B19" s="76"/>
      <c r="C19" s="69"/>
      <c r="D19" s="16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47"/>
      <c r="M19" s="72"/>
    </row>
    <row r="20" spans="1:13" s="14" customFormat="1" ht="23.25" customHeight="1" x14ac:dyDescent="0.2">
      <c r="A20" s="80"/>
      <c r="B20" s="77"/>
      <c r="C20" s="70"/>
      <c r="D20" s="16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47"/>
      <c r="M20" s="73"/>
    </row>
    <row r="21" spans="1:13" s="14" customFormat="1" ht="14.25" customHeight="1" x14ac:dyDescent="0.2">
      <c r="A21" s="61" t="s">
        <v>12</v>
      </c>
      <c r="B21" s="75" t="s">
        <v>60</v>
      </c>
      <c r="C21" s="68">
        <v>2020</v>
      </c>
      <c r="D21" s="16" t="s">
        <v>28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47"/>
      <c r="M21" s="71"/>
    </row>
    <row r="22" spans="1:13" s="14" customFormat="1" ht="27" customHeight="1" x14ac:dyDescent="0.2">
      <c r="A22" s="62"/>
      <c r="B22" s="76"/>
      <c r="C22" s="69"/>
      <c r="D22" s="16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47"/>
      <c r="M22" s="72"/>
    </row>
    <row r="23" spans="1:13" s="14" customFormat="1" ht="29.25" customHeight="1" x14ac:dyDescent="0.2">
      <c r="A23" s="78"/>
      <c r="B23" s="77"/>
      <c r="C23" s="70"/>
      <c r="D23" s="16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47"/>
      <c r="M23" s="73"/>
    </row>
    <row r="24" spans="1:13" s="14" customFormat="1" ht="19.5" customHeight="1" x14ac:dyDescent="0.2">
      <c r="A24" s="61" t="s">
        <v>32</v>
      </c>
      <c r="B24" s="75" t="s">
        <v>53</v>
      </c>
      <c r="C24" s="68" t="s">
        <v>54</v>
      </c>
      <c r="D24" s="16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47"/>
      <c r="M24" s="74" t="s">
        <v>39</v>
      </c>
    </row>
    <row r="25" spans="1:13" s="14" customFormat="1" ht="31.5" customHeight="1" x14ac:dyDescent="0.2">
      <c r="A25" s="80"/>
      <c r="B25" s="77"/>
      <c r="C25" s="70"/>
      <c r="D25" s="16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47"/>
      <c r="M25" s="73"/>
    </row>
    <row r="26" spans="1:13" s="14" customFormat="1" ht="27" customHeight="1" x14ac:dyDescent="0.2">
      <c r="A26" s="82" t="s">
        <v>31</v>
      </c>
      <c r="B26" s="75" t="s">
        <v>61</v>
      </c>
      <c r="C26" s="68" t="s">
        <v>54</v>
      </c>
      <c r="D26" s="16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47"/>
      <c r="M26" s="75"/>
    </row>
    <row r="27" spans="1:13" s="14" customFormat="1" ht="24" customHeight="1" x14ac:dyDescent="0.2">
      <c r="A27" s="83"/>
      <c r="B27" s="77"/>
      <c r="C27" s="70"/>
      <c r="D27" s="16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47"/>
      <c r="M27" s="77"/>
    </row>
    <row r="28" spans="1:13" s="14" customFormat="1" ht="26.25" customHeight="1" x14ac:dyDescent="0.2">
      <c r="A28" s="61" t="s">
        <v>33</v>
      </c>
      <c r="B28" s="75" t="s">
        <v>56</v>
      </c>
      <c r="C28" s="68" t="s">
        <v>55</v>
      </c>
      <c r="D28" s="16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47"/>
      <c r="M28" s="74" t="s">
        <v>48</v>
      </c>
    </row>
    <row r="29" spans="1:13" s="14" customFormat="1" ht="24" customHeight="1" x14ac:dyDescent="0.2">
      <c r="A29" s="80"/>
      <c r="B29" s="77"/>
      <c r="C29" s="70"/>
      <c r="D29" s="16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47"/>
      <c r="M29" s="73"/>
    </row>
    <row r="30" spans="1:13" s="14" customFormat="1" ht="21" customHeight="1" x14ac:dyDescent="0.2">
      <c r="A30" s="82" t="s">
        <v>34</v>
      </c>
      <c r="B30" s="75" t="s">
        <v>62</v>
      </c>
      <c r="C30" s="68" t="s">
        <v>55</v>
      </c>
      <c r="D30" s="16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47"/>
      <c r="M30" s="75"/>
    </row>
    <row r="31" spans="1:13" s="14" customFormat="1" ht="29.25" customHeight="1" x14ac:dyDescent="0.2">
      <c r="A31" s="83"/>
      <c r="B31" s="77"/>
      <c r="C31" s="70"/>
      <c r="D31" s="16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47"/>
      <c r="M31" s="77"/>
    </row>
    <row r="32" spans="1:13" s="14" customFormat="1" ht="13.5" customHeight="1" x14ac:dyDescent="0.2">
      <c r="A32" s="61" t="s">
        <v>40</v>
      </c>
      <c r="B32" s="63" t="s">
        <v>74</v>
      </c>
      <c r="C32" s="86" t="s">
        <v>17</v>
      </c>
      <c r="D32" s="16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47"/>
      <c r="M32" s="75" t="s">
        <v>36</v>
      </c>
    </row>
    <row r="33" spans="1:13" s="14" customFormat="1" ht="26.25" customHeight="1" x14ac:dyDescent="0.2">
      <c r="A33" s="62"/>
      <c r="B33" s="64"/>
      <c r="C33" s="87"/>
      <c r="D33" s="16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47"/>
      <c r="M33" s="84"/>
    </row>
    <row r="34" spans="1:13" s="14" customFormat="1" ht="27.75" customHeight="1" x14ac:dyDescent="0.2">
      <c r="A34" s="62"/>
      <c r="B34" s="64"/>
      <c r="C34" s="87"/>
      <c r="D34" s="16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47"/>
      <c r="M34" s="84"/>
    </row>
    <row r="35" spans="1:13" ht="24" customHeight="1" x14ac:dyDescent="0.2">
      <c r="A35" s="107"/>
      <c r="B35" s="73"/>
      <c r="C35" s="91"/>
      <c r="D35" s="16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47"/>
      <c r="M35" s="77"/>
    </row>
    <row r="36" spans="1:13" ht="15" customHeight="1" x14ac:dyDescent="0.2">
      <c r="A36" s="82" t="s">
        <v>41</v>
      </c>
      <c r="B36" s="75" t="s">
        <v>63</v>
      </c>
      <c r="C36" s="86" t="s">
        <v>17</v>
      </c>
      <c r="D36" s="16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47"/>
      <c r="M36" s="75"/>
    </row>
    <row r="37" spans="1:13" ht="27" customHeight="1" x14ac:dyDescent="0.2">
      <c r="A37" s="108"/>
      <c r="B37" s="84"/>
      <c r="C37" s="87"/>
      <c r="D37" s="16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47"/>
      <c r="M37" s="84"/>
    </row>
    <row r="38" spans="1:13" ht="26.25" customHeight="1" x14ac:dyDescent="0.2">
      <c r="A38" s="108"/>
      <c r="B38" s="84"/>
      <c r="C38" s="87"/>
      <c r="D38" s="16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47"/>
      <c r="M38" s="84"/>
    </row>
    <row r="39" spans="1:13" ht="24" customHeight="1" x14ac:dyDescent="0.2">
      <c r="A39" s="109"/>
      <c r="B39" s="85"/>
      <c r="C39" s="91"/>
      <c r="D39" s="16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48"/>
      <c r="M39" s="85"/>
    </row>
    <row r="40" spans="1:13" ht="15" customHeight="1" x14ac:dyDescent="0.2">
      <c r="A40" s="105" t="s">
        <v>49</v>
      </c>
      <c r="B40" s="103" t="s">
        <v>35</v>
      </c>
      <c r="C40" s="86" t="s">
        <v>17</v>
      </c>
      <c r="D40" s="16" t="s">
        <v>28</v>
      </c>
      <c r="E40" s="1">
        <v>0</v>
      </c>
      <c r="F40" s="1">
        <f>SUM(F41:F42)</f>
        <v>740568.98</v>
      </c>
      <c r="G40" s="1">
        <f>SUM(G41:G42)</f>
        <v>0</v>
      </c>
      <c r="H40" s="1">
        <f>SUM(H41:H42)</f>
        <v>41000</v>
      </c>
      <c r="I40" s="1">
        <f>SUM(I41:I42)</f>
        <v>0</v>
      </c>
      <c r="J40" s="1">
        <f t="shared" ref="J40" si="7">SUM(J41:J42)</f>
        <v>0</v>
      </c>
      <c r="K40" s="1">
        <f>SUM(K41:K42)</f>
        <v>699568.98</v>
      </c>
      <c r="L40" s="81" t="s">
        <v>14</v>
      </c>
      <c r="M40" s="75" t="s">
        <v>71</v>
      </c>
    </row>
    <row r="41" spans="1:13" ht="24" customHeight="1" x14ac:dyDescent="0.2">
      <c r="A41" s="106"/>
      <c r="B41" s="104"/>
      <c r="C41" s="87"/>
      <c r="D41" s="16" t="s">
        <v>29</v>
      </c>
      <c r="E41" s="1">
        <v>0</v>
      </c>
      <c r="F41" s="1">
        <f>SUM(G41:K41)</f>
        <v>445045.97</v>
      </c>
      <c r="G41" s="1">
        <v>0</v>
      </c>
      <c r="H41" s="1">
        <v>0</v>
      </c>
      <c r="I41" s="1">
        <v>0</v>
      </c>
      <c r="J41" s="1">
        <v>0</v>
      </c>
      <c r="K41" s="1">
        <v>445045.97</v>
      </c>
      <c r="L41" s="47"/>
      <c r="M41" s="76"/>
    </row>
    <row r="42" spans="1:13" ht="25.5" customHeight="1" x14ac:dyDescent="0.2">
      <c r="A42" s="106"/>
      <c r="B42" s="104"/>
      <c r="C42" s="91"/>
      <c r="D42" s="16" t="s">
        <v>30</v>
      </c>
      <c r="E42" s="1">
        <v>0</v>
      </c>
      <c r="F42" s="1">
        <f>SUM(G42:K42)</f>
        <v>295523.01</v>
      </c>
      <c r="G42" s="1">
        <v>0</v>
      </c>
      <c r="H42" s="1">
        <v>41000</v>
      </c>
      <c r="I42" s="1">
        <v>0</v>
      </c>
      <c r="J42" s="1">
        <v>0</v>
      </c>
      <c r="K42" s="1">
        <v>254523.01</v>
      </c>
      <c r="L42" s="47"/>
      <c r="M42" s="76"/>
    </row>
    <row r="43" spans="1:13" ht="15" customHeight="1" x14ac:dyDescent="0.2">
      <c r="A43" s="105" t="s">
        <v>50</v>
      </c>
      <c r="B43" s="103" t="s">
        <v>64</v>
      </c>
      <c r="C43" s="86" t="s">
        <v>17</v>
      </c>
      <c r="D43" s="16" t="s">
        <v>28</v>
      </c>
      <c r="E43" s="1">
        <v>0</v>
      </c>
      <c r="F43" s="1">
        <f>SUM(F44:F45)</f>
        <v>740568.98</v>
      </c>
      <c r="G43" s="1">
        <f>SUM(G44:G45)</f>
        <v>0</v>
      </c>
      <c r="H43" s="1">
        <f>SUM(H44:H45)</f>
        <v>41000</v>
      </c>
      <c r="I43" s="1">
        <f t="shared" ref="I43:J43" si="8">SUM(I44:I45)</f>
        <v>0</v>
      </c>
      <c r="J43" s="1">
        <f t="shared" si="8"/>
        <v>0</v>
      </c>
      <c r="K43" s="1">
        <f>SUM(K44:K45)</f>
        <v>699568.98</v>
      </c>
      <c r="L43" s="47"/>
      <c r="M43" s="76"/>
    </row>
    <row r="44" spans="1:13" ht="26.25" customHeight="1" x14ac:dyDescent="0.2">
      <c r="A44" s="106"/>
      <c r="B44" s="104"/>
      <c r="C44" s="87"/>
      <c r="D44" s="16" t="s">
        <v>29</v>
      </c>
      <c r="E44" s="1">
        <v>0</v>
      </c>
      <c r="F44" s="1">
        <f>SUM(G44:K44)</f>
        <v>445045.97</v>
      </c>
      <c r="G44" s="1">
        <v>0</v>
      </c>
      <c r="H44" s="1">
        <v>0</v>
      </c>
      <c r="I44" s="1">
        <v>0</v>
      </c>
      <c r="J44" s="1">
        <v>0</v>
      </c>
      <c r="K44" s="1">
        <v>445045.97</v>
      </c>
      <c r="L44" s="47"/>
      <c r="M44" s="76"/>
    </row>
    <row r="45" spans="1:13" ht="24.75" customHeight="1" x14ac:dyDescent="0.2">
      <c r="A45" s="106"/>
      <c r="B45" s="104"/>
      <c r="C45" s="91"/>
      <c r="D45" s="16" t="s">
        <v>30</v>
      </c>
      <c r="E45" s="1">
        <v>0</v>
      </c>
      <c r="F45" s="1">
        <f>SUM(G45:K45)</f>
        <v>295523.01</v>
      </c>
      <c r="G45" s="1">
        <v>0</v>
      </c>
      <c r="H45" s="1">
        <v>41000</v>
      </c>
      <c r="I45" s="1">
        <v>0</v>
      </c>
      <c r="J45" s="1">
        <v>0</v>
      </c>
      <c r="K45" s="1">
        <v>254523.01</v>
      </c>
      <c r="L45" s="48"/>
      <c r="M45" s="77"/>
    </row>
    <row r="46" spans="1:13" ht="16.5" customHeight="1" x14ac:dyDescent="0.2">
      <c r="A46" s="32" t="s">
        <v>43</v>
      </c>
      <c r="B46" s="33"/>
      <c r="C46" s="36" t="s">
        <v>7</v>
      </c>
      <c r="D46" s="45"/>
      <c r="E46" s="8">
        <f>SUM(E48:E50)</f>
        <v>80269.796000000002</v>
      </c>
      <c r="F46" s="8">
        <f>SUM(F47:F50)</f>
        <v>2418130.16</v>
      </c>
      <c r="G46" s="8">
        <f>SUM(G47:G50)</f>
        <v>137561.18</v>
      </c>
      <c r="H46" s="8">
        <f t="shared" ref="H46:J46" si="9">SUM(H47:H50)</f>
        <v>41000</v>
      </c>
      <c r="I46" s="8">
        <f t="shared" si="9"/>
        <v>0</v>
      </c>
      <c r="J46" s="8">
        <f t="shared" si="9"/>
        <v>720000</v>
      </c>
      <c r="K46" s="8">
        <f>SUM(K48:K50)</f>
        <v>1519568.98</v>
      </c>
      <c r="L46" s="47"/>
      <c r="M46" s="30"/>
    </row>
    <row r="47" spans="1:13" ht="14.25" customHeight="1" x14ac:dyDescent="0.2">
      <c r="A47" s="41"/>
      <c r="B47" s="42"/>
      <c r="C47" s="46" t="s">
        <v>46</v>
      </c>
      <c r="D47" s="37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47"/>
      <c r="M47" s="60"/>
    </row>
    <row r="48" spans="1:13" ht="23.25" customHeight="1" x14ac:dyDescent="0.2">
      <c r="A48" s="43"/>
      <c r="B48" s="44"/>
      <c r="C48" s="46" t="s">
        <v>18</v>
      </c>
      <c r="D48" s="37"/>
      <c r="E48" s="9">
        <f t="shared" ref="E48:K48" si="11">SUM(E41+E34+E10)</f>
        <v>60269.796000000002</v>
      </c>
      <c r="F48" s="9">
        <f>SUM(F41+F34+F10)</f>
        <v>521322.83999999997</v>
      </c>
      <c r="G48" s="9">
        <f t="shared" si="11"/>
        <v>10676.869999999999</v>
      </c>
      <c r="H48" s="9">
        <f t="shared" si="11"/>
        <v>0</v>
      </c>
      <c r="I48" s="9">
        <f t="shared" si="11"/>
        <v>0</v>
      </c>
      <c r="J48" s="9">
        <f t="shared" si="11"/>
        <v>0</v>
      </c>
      <c r="K48" s="9">
        <f t="shared" si="11"/>
        <v>510645.97</v>
      </c>
      <c r="L48" s="47"/>
      <c r="M48" s="60"/>
    </row>
    <row r="49" spans="1:13" ht="25.5" customHeight="1" x14ac:dyDescent="0.2">
      <c r="A49" s="43"/>
      <c r="B49" s="44"/>
      <c r="C49" s="46" t="s">
        <v>30</v>
      </c>
      <c r="D49" s="37"/>
      <c r="E49" s="9">
        <f>SUM(E42+E35+E11)</f>
        <v>20000</v>
      </c>
      <c r="F49" s="9">
        <f>SUM(F42+F35+F11+F20)</f>
        <v>451661.67</v>
      </c>
      <c r="G49" s="9">
        <f>SUM(G42+G35+G11+G20)</f>
        <v>121738.66</v>
      </c>
      <c r="H49" s="9">
        <f>SUM(H42+H35+H11)</f>
        <v>41000</v>
      </c>
      <c r="I49" s="9">
        <f>SUM(I42+I35+I11)</f>
        <v>0</v>
      </c>
      <c r="J49" s="9">
        <f>SUM(J42+J35+J11)</f>
        <v>0</v>
      </c>
      <c r="K49" s="9">
        <f>SUM(K42+K35+K11)</f>
        <v>288923.01</v>
      </c>
      <c r="L49" s="47"/>
      <c r="M49" s="60"/>
    </row>
    <row r="50" spans="1:13" x14ac:dyDescent="0.2">
      <c r="A50" s="34"/>
      <c r="B50" s="35"/>
      <c r="C50" s="49" t="s">
        <v>27</v>
      </c>
      <c r="D50" s="50"/>
      <c r="E50" s="9">
        <f>SUM(E29)</f>
        <v>0</v>
      </c>
      <c r="F50" s="9">
        <f t="shared" ref="F50:K50" si="12">F29+F25</f>
        <v>1440000</v>
      </c>
      <c r="G50" s="9">
        <f t="shared" si="12"/>
        <v>0</v>
      </c>
      <c r="H50" s="9">
        <f t="shared" si="12"/>
        <v>0</v>
      </c>
      <c r="I50" s="9">
        <f t="shared" si="12"/>
        <v>0</v>
      </c>
      <c r="J50" s="9">
        <f t="shared" si="12"/>
        <v>720000</v>
      </c>
      <c r="K50" s="9">
        <f t="shared" si="12"/>
        <v>720000</v>
      </c>
      <c r="L50" s="48"/>
      <c r="M50" s="31"/>
    </row>
    <row r="51" spans="1:13" x14ac:dyDescent="0.2">
      <c r="A51" s="51" t="s">
        <v>67</v>
      </c>
      <c r="B51" s="52"/>
      <c r="C51" s="52"/>
      <c r="D51" s="53"/>
      <c r="E51" s="53"/>
      <c r="F51" s="53"/>
      <c r="G51" s="53"/>
      <c r="H51" s="53"/>
      <c r="I51" s="53"/>
      <c r="J51" s="53"/>
      <c r="K51" s="53"/>
      <c r="L51" s="52"/>
      <c r="M51" s="54"/>
    </row>
    <row r="52" spans="1:13" x14ac:dyDescent="0.2">
      <c r="A52" s="61" t="s">
        <v>11</v>
      </c>
      <c r="B52" s="63" t="s">
        <v>69</v>
      </c>
      <c r="C52" s="86">
        <v>2023</v>
      </c>
      <c r="D52" s="15" t="s">
        <v>28</v>
      </c>
      <c r="E52" s="19">
        <v>0</v>
      </c>
      <c r="F52" s="9">
        <f t="shared" ref="F52:F59" si="13">SUM(G52:K52)</f>
        <v>910378.8</v>
      </c>
      <c r="G52" s="9">
        <f t="shared" ref="G52:K52" si="14">SUM(G53:G55)</f>
        <v>0</v>
      </c>
      <c r="H52" s="9">
        <f t="shared" si="14"/>
        <v>180810.44999999998</v>
      </c>
      <c r="I52" s="9">
        <f t="shared" si="14"/>
        <v>315103.12000000005</v>
      </c>
      <c r="J52" s="9">
        <f t="shared" si="14"/>
        <v>414465.23</v>
      </c>
      <c r="K52" s="9">
        <f t="shared" si="14"/>
        <v>0</v>
      </c>
      <c r="L52" s="47"/>
      <c r="M52" s="65" t="s">
        <v>72</v>
      </c>
    </row>
    <row r="53" spans="1:13" ht="25.5" x14ac:dyDescent="0.2">
      <c r="A53" s="62"/>
      <c r="B53" s="64"/>
      <c r="C53" s="87"/>
      <c r="D53" s="15" t="s">
        <v>46</v>
      </c>
      <c r="E53" s="19">
        <v>0</v>
      </c>
      <c r="F53" s="9">
        <f t="shared" si="13"/>
        <v>409429.2</v>
      </c>
      <c r="G53" s="9">
        <v>0</v>
      </c>
      <c r="H53" s="9">
        <v>83771.899999999994</v>
      </c>
      <c r="I53" s="9">
        <v>151944.6</v>
      </c>
      <c r="J53" s="9">
        <v>173712.7</v>
      </c>
      <c r="K53" s="9">
        <v>0</v>
      </c>
      <c r="L53" s="47"/>
      <c r="M53" s="66"/>
    </row>
    <row r="54" spans="1:13" ht="25.5" x14ac:dyDescent="0.2">
      <c r="A54" s="62"/>
      <c r="B54" s="64"/>
      <c r="C54" s="87"/>
      <c r="D54" s="15" t="s">
        <v>18</v>
      </c>
      <c r="E54" s="19">
        <v>0</v>
      </c>
      <c r="F54" s="9">
        <f t="shared" si="13"/>
        <v>358877.1</v>
      </c>
      <c r="G54" s="9">
        <v>0</v>
      </c>
      <c r="H54" s="9">
        <v>27923.9</v>
      </c>
      <c r="I54" s="9">
        <v>131648.20000000001</v>
      </c>
      <c r="J54" s="9">
        <v>199305</v>
      </c>
      <c r="K54" s="9">
        <v>0</v>
      </c>
      <c r="L54" s="47"/>
      <c r="M54" s="66"/>
    </row>
    <row r="55" spans="1:13" ht="24" customHeight="1" x14ac:dyDescent="0.2">
      <c r="A55" s="62"/>
      <c r="B55" s="64"/>
      <c r="C55" s="87"/>
      <c r="D55" s="15" t="s">
        <v>30</v>
      </c>
      <c r="E55" s="19">
        <v>0</v>
      </c>
      <c r="F55" s="9">
        <f t="shared" si="13"/>
        <v>142072.5</v>
      </c>
      <c r="G55" s="9">
        <v>0</v>
      </c>
      <c r="H55" s="9">
        <v>69114.649999999994</v>
      </c>
      <c r="I55" s="9">
        <v>31510.32</v>
      </c>
      <c r="J55" s="9">
        <v>41447.53</v>
      </c>
      <c r="K55" s="9">
        <v>0</v>
      </c>
      <c r="L55" s="47"/>
      <c r="M55" s="67"/>
    </row>
    <row r="56" spans="1:13" x14ac:dyDescent="0.2">
      <c r="A56" s="61" t="s">
        <v>12</v>
      </c>
      <c r="B56" s="63" t="s">
        <v>70</v>
      </c>
      <c r="C56" s="86">
        <v>2023</v>
      </c>
      <c r="D56" s="15" t="s">
        <v>28</v>
      </c>
      <c r="E56" s="19">
        <v>0</v>
      </c>
      <c r="F56" s="9">
        <f t="shared" si="13"/>
        <v>910378.8</v>
      </c>
      <c r="G56" s="9">
        <f t="shared" ref="G56:K56" si="15">SUM(G57:G59)</f>
        <v>0</v>
      </c>
      <c r="H56" s="9">
        <f t="shared" si="15"/>
        <v>180810.44999999998</v>
      </c>
      <c r="I56" s="9">
        <f t="shared" si="15"/>
        <v>315103.12000000005</v>
      </c>
      <c r="J56" s="9">
        <f t="shared" si="15"/>
        <v>414465.23</v>
      </c>
      <c r="K56" s="9">
        <f t="shared" si="15"/>
        <v>0</v>
      </c>
      <c r="L56" s="47"/>
      <c r="M56" s="88"/>
    </row>
    <row r="57" spans="1:13" ht="25.5" x14ac:dyDescent="0.2">
      <c r="A57" s="62"/>
      <c r="B57" s="64"/>
      <c r="C57" s="87"/>
      <c r="D57" s="15" t="s">
        <v>46</v>
      </c>
      <c r="E57" s="19">
        <v>0</v>
      </c>
      <c r="F57" s="9">
        <f t="shared" si="13"/>
        <v>409429.2</v>
      </c>
      <c r="G57" s="9">
        <v>0</v>
      </c>
      <c r="H57" s="9">
        <v>83771.899999999994</v>
      </c>
      <c r="I57" s="9">
        <v>151944.6</v>
      </c>
      <c r="J57" s="9">
        <v>173712.7</v>
      </c>
      <c r="K57" s="9">
        <v>0</v>
      </c>
      <c r="L57" s="47"/>
      <c r="M57" s="89"/>
    </row>
    <row r="58" spans="1:13" ht="25.5" x14ac:dyDescent="0.2">
      <c r="A58" s="62"/>
      <c r="B58" s="64"/>
      <c r="C58" s="87"/>
      <c r="D58" s="15" t="s">
        <v>18</v>
      </c>
      <c r="E58" s="19">
        <v>0</v>
      </c>
      <c r="F58" s="9">
        <f t="shared" si="13"/>
        <v>358877.1</v>
      </c>
      <c r="G58" s="9">
        <v>0</v>
      </c>
      <c r="H58" s="9">
        <v>27923.9</v>
      </c>
      <c r="I58" s="9">
        <v>131648.20000000001</v>
      </c>
      <c r="J58" s="9">
        <v>199305</v>
      </c>
      <c r="K58" s="9">
        <v>0</v>
      </c>
      <c r="L58" s="47"/>
      <c r="M58" s="89"/>
    </row>
    <row r="59" spans="1:13" ht="25.5" customHeight="1" x14ac:dyDescent="0.2">
      <c r="A59" s="62"/>
      <c r="B59" s="64"/>
      <c r="C59" s="87"/>
      <c r="D59" s="15" t="s">
        <v>30</v>
      </c>
      <c r="E59" s="19">
        <v>0</v>
      </c>
      <c r="F59" s="9">
        <f t="shared" si="13"/>
        <v>142072.5</v>
      </c>
      <c r="G59" s="9">
        <v>0</v>
      </c>
      <c r="H59" s="9">
        <v>69114.649999999994</v>
      </c>
      <c r="I59" s="9">
        <v>31510.32</v>
      </c>
      <c r="J59" s="9">
        <v>41447.53</v>
      </c>
      <c r="K59" s="9">
        <v>0</v>
      </c>
      <c r="L59" s="47"/>
      <c r="M59" s="90"/>
    </row>
    <row r="60" spans="1:13" x14ac:dyDescent="0.2">
      <c r="A60" s="32" t="s">
        <v>68</v>
      </c>
      <c r="B60" s="33"/>
      <c r="C60" s="36" t="s">
        <v>7</v>
      </c>
      <c r="D60" s="45"/>
      <c r="E60" s="10">
        <f>SUM(E61:E63)</f>
        <v>0</v>
      </c>
      <c r="F60" s="9">
        <f t="shared" ref="F60:K60" si="16">SUM(F61:F63)</f>
        <v>910378.8</v>
      </c>
      <c r="G60" s="9">
        <f t="shared" si="16"/>
        <v>0</v>
      </c>
      <c r="H60" s="9">
        <f t="shared" si="16"/>
        <v>180810.44999999998</v>
      </c>
      <c r="I60" s="9">
        <f t="shared" si="16"/>
        <v>315103.12000000005</v>
      </c>
      <c r="J60" s="9">
        <f t="shared" si="16"/>
        <v>414465.23</v>
      </c>
      <c r="K60" s="9">
        <f t="shared" si="16"/>
        <v>0</v>
      </c>
      <c r="L60" s="47"/>
      <c r="M60" s="30"/>
    </row>
    <row r="61" spans="1:13" x14ac:dyDescent="0.2">
      <c r="A61" s="41"/>
      <c r="B61" s="42"/>
      <c r="C61" s="46" t="s">
        <v>46</v>
      </c>
      <c r="D61" s="110"/>
      <c r="E61" s="10">
        <f t="shared" ref="E61:E62" si="17">E53</f>
        <v>0</v>
      </c>
      <c r="F61" s="9">
        <f>F53</f>
        <v>409429.2</v>
      </c>
      <c r="G61" s="9">
        <f t="shared" ref="G61:K61" si="18">G53</f>
        <v>0</v>
      </c>
      <c r="H61" s="9">
        <f t="shared" si="18"/>
        <v>83771.899999999994</v>
      </c>
      <c r="I61" s="9">
        <f t="shared" si="18"/>
        <v>151944.6</v>
      </c>
      <c r="J61" s="9">
        <f t="shared" si="18"/>
        <v>173712.7</v>
      </c>
      <c r="K61" s="9">
        <f t="shared" si="18"/>
        <v>0</v>
      </c>
      <c r="L61" s="47"/>
      <c r="M61" s="60"/>
    </row>
    <row r="62" spans="1:13" x14ac:dyDescent="0.2">
      <c r="A62" s="41"/>
      <c r="B62" s="42"/>
      <c r="C62" s="46" t="s">
        <v>18</v>
      </c>
      <c r="D62" s="110"/>
      <c r="E62" s="10">
        <f t="shared" si="17"/>
        <v>0</v>
      </c>
      <c r="F62" s="9">
        <f t="shared" ref="F62:K63" si="19">F54</f>
        <v>358877.1</v>
      </c>
      <c r="G62" s="9">
        <f t="shared" si="19"/>
        <v>0</v>
      </c>
      <c r="H62" s="9">
        <f t="shared" si="19"/>
        <v>27923.9</v>
      </c>
      <c r="I62" s="9">
        <f t="shared" si="19"/>
        <v>131648.20000000001</v>
      </c>
      <c r="J62" s="9">
        <f t="shared" si="19"/>
        <v>199305</v>
      </c>
      <c r="K62" s="9">
        <f t="shared" si="19"/>
        <v>0</v>
      </c>
      <c r="L62" s="47"/>
      <c r="M62" s="60"/>
    </row>
    <row r="63" spans="1:13" ht="27.75" customHeight="1" x14ac:dyDescent="0.2">
      <c r="A63" s="43"/>
      <c r="B63" s="44"/>
      <c r="C63" s="46" t="s">
        <v>30</v>
      </c>
      <c r="D63" s="37"/>
      <c r="E63" s="10">
        <f>E55</f>
        <v>0</v>
      </c>
      <c r="F63" s="9">
        <f t="shared" si="19"/>
        <v>142072.5</v>
      </c>
      <c r="G63" s="9">
        <f t="shared" si="19"/>
        <v>0</v>
      </c>
      <c r="H63" s="9">
        <f t="shared" si="19"/>
        <v>69114.649999999994</v>
      </c>
      <c r="I63" s="9">
        <f>I55</f>
        <v>31510.32</v>
      </c>
      <c r="J63" s="9">
        <f>J55</f>
        <v>41447.53</v>
      </c>
      <c r="K63" s="9">
        <f t="shared" si="19"/>
        <v>0</v>
      </c>
      <c r="L63" s="48"/>
      <c r="M63" s="60"/>
    </row>
    <row r="64" spans="1:13" x14ac:dyDescent="0.2">
      <c r="A64" s="51" t="s">
        <v>44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4"/>
    </row>
    <row r="65" spans="1:13" x14ac:dyDescent="0.2">
      <c r="A65" s="40" t="s">
        <v>19</v>
      </c>
      <c r="B65" s="38" t="s">
        <v>65</v>
      </c>
      <c r="C65" s="39" t="s">
        <v>17</v>
      </c>
      <c r="D65" s="15" t="s">
        <v>7</v>
      </c>
      <c r="E65" s="24">
        <v>37529.699999999997</v>
      </c>
      <c r="F65" s="23">
        <f>SUM(G65:K65)</f>
        <v>149843.18099999998</v>
      </c>
      <c r="G65" s="23">
        <f>G66</f>
        <v>37005.5</v>
      </c>
      <c r="H65" s="23">
        <f>H66</f>
        <v>36202.400000000001</v>
      </c>
      <c r="I65" s="23">
        <f>I66</f>
        <v>38317.641000000003</v>
      </c>
      <c r="J65" s="23">
        <f>J66</f>
        <v>38317.64</v>
      </c>
      <c r="K65" s="24">
        <v>0</v>
      </c>
      <c r="L65" s="58" t="s">
        <v>20</v>
      </c>
      <c r="M65" s="57"/>
    </row>
    <row r="66" spans="1:13" ht="38.25" customHeight="1" x14ac:dyDescent="0.2">
      <c r="A66" s="40"/>
      <c r="B66" s="38"/>
      <c r="C66" s="39"/>
      <c r="D66" s="11" t="s">
        <v>8</v>
      </c>
      <c r="E66" s="24">
        <v>37529.699999999997</v>
      </c>
      <c r="F66" s="23">
        <f>SUM(G66:K66)</f>
        <v>149843.18099999998</v>
      </c>
      <c r="G66" s="23">
        <f>G68</f>
        <v>37005.5</v>
      </c>
      <c r="H66" s="23">
        <v>36202.400000000001</v>
      </c>
      <c r="I66" s="23">
        <f t="shared" ref="I66" si="20">I68</f>
        <v>38317.641000000003</v>
      </c>
      <c r="J66" s="23">
        <f t="shared" ref="J66" si="21">J68</f>
        <v>38317.64</v>
      </c>
      <c r="K66" s="24">
        <v>0</v>
      </c>
      <c r="L66" s="59"/>
      <c r="M66" s="56"/>
    </row>
    <row r="67" spans="1:13" x14ac:dyDescent="0.2">
      <c r="A67" s="40" t="s">
        <v>16</v>
      </c>
      <c r="B67" s="38" t="s">
        <v>66</v>
      </c>
      <c r="C67" s="39" t="s">
        <v>17</v>
      </c>
      <c r="D67" s="11" t="s">
        <v>7</v>
      </c>
      <c r="E67" s="24">
        <v>37529.699999999997</v>
      </c>
      <c r="F67" s="23">
        <f>SUM(G67:K67)</f>
        <v>149843.18099999998</v>
      </c>
      <c r="G67" s="23">
        <f>G68</f>
        <v>37005.5</v>
      </c>
      <c r="H67" s="23">
        <f>H68</f>
        <v>36202.400000000001</v>
      </c>
      <c r="I67" s="23">
        <f>I68</f>
        <v>38317.641000000003</v>
      </c>
      <c r="J67" s="23">
        <f>J68</f>
        <v>38317.64</v>
      </c>
      <c r="K67" s="24">
        <v>0</v>
      </c>
      <c r="L67" s="59"/>
      <c r="M67" s="55"/>
    </row>
    <row r="68" spans="1:13" ht="39" customHeight="1" x14ac:dyDescent="0.2">
      <c r="A68" s="40"/>
      <c r="B68" s="38"/>
      <c r="C68" s="39"/>
      <c r="D68" s="11" t="s">
        <v>8</v>
      </c>
      <c r="E68" s="24">
        <v>37529.699999999997</v>
      </c>
      <c r="F68" s="23">
        <f>SUM(G68:K68)</f>
        <v>149843.18099999998</v>
      </c>
      <c r="G68" s="23">
        <v>37005.5</v>
      </c>
      <c r="H68" s="23">
        <v>36202.400000000001</v>
      </c>
      <c r="I68" s="23">
        <v>38317.641000000003</v>
      </c>
      <c r="J68" s="23">
        <v>38317.64</v>
      </c>
      <c r="K68" s="24">
        <v>0</v>
      </c>
      <c r="L68" s="59"/>
      <c r="M68" s="56"/>
    </row>
    <row r="69" spans="1:13" x14ac:dyDescent="0.2">
      <c r="A69" s="32" t="s">
        <v>45</v>
      </c>
      <c r="B69" s="33"/>
      <c r="C69" s="36" t="s">
        <v>7</v>
      </c>
      <c r="D69" s="37"/>
      <c r="E69" s="25">
        <f>E65</f>
        <v>37529.699999999997</v>
      </c>
      <c r="F69" s="25">
        <f t="shared" ref="F69:K69" si="22">F65</f>
        <v>149843.18099999998</v>
      </c>
      <c r="G69" s="25">
        <f t="shared" si="22"/>
        <v>37005.5</v>
      </c>
      <c r="H69" s="25">
        <f t="shared" si="22"/>
        <v>36202.400000000001</v>
      </c>
      <c r="I69" s="25">
        <f t="shared" si="22"/>
        <v>38317.641000000003</v>
      </c>
      <c r="J69" s="25">
        <f t="shared" ref="J69" si="23">J65</f>
        <v>38317.64</v>
      </c>
      <c r="K69" s="25">
        <f t="shared" si="22"/>
        <v>0</v>
      </c>
      <c r="L69" s="60"/>
      <c r="M69" s="30"/>
    </row>
    <row r="70" spans="1:13" x14ac:dyDescent="0.2">
      <c r="A70" s="34"/>
      <c r="B70" s="35"/>
      <c r="C70" s="49" t="s">
        <v>8</v>
      </c>
      <c r="D70" s="50"/>
      <c r="E70" s="26">
        <f>E66</f>
        <v>37529.699999999997</v>
      </c>
      <c r="F70" s="26">
        <f>F66</f>
        <v>149843.18099999998</v>
      </c>
      <c r="G70" s="26">
        <f t="shared" ref="G70:K70" si="24">G66</f>
        <v>37005.5</v>
      </c>
      <c r="H70" s="26">
        <f t="shared" si="24"/>
        <v>36202.400000000001</v>
      </c>
      <c r="I70" s="26">
        <f t="shared" si="24"/>
        <v>38317.641000000003</v>
      </c>
      <c r="J70" s="26">
        <f t="shared" ref="J70" si="25">J66</f>
        <v>38317.64</v>
      </c>
      <c r="K70" s="26">
        <f t="shared" si="24"/>
        <v>0</v>
      </c>
      <c r="L70" s="31"/>
      <c r="M70" s="31"/>
    </row>
    <row r="71" spans="1:13" x14ac:dyDescent="0.2">
      <c r="A71" s="32" t="s">
        <v>37</v>
      </c>
      <c r="B71" s="33"/>
      <c r="C71" s="36" t="s">
        <v>7</v>
      </c>
      <c r="D71" s="45"/>
      <c r="E71" s="27">
        <v>80269.796000000002</v>
      </c>
      <c r="F71" s="27">
        <f>SUM(F72:F75)</f>
        <v>3478352.1409999998</v>
      </c>
      <c r="G71" s="27">
        <f>SUM(G72:G75)</f>
        <v>174566.68</v>
      </c>
      <c r="H71" s="27">
        <f t="shared" ref="H71:J71" si="26">SUM(H72:H75)</f>
        <v>258012.84999999998</v>
      </c>
      <c r="I71" s="27">
        <f t="shared" si="26"/>
        <v>353420.76100000006</v>
      </c>
      <c r="J71" s="27">
        <f t="shared" si="26"/>
        <v>1172782.8700000001</v>
      </c>
      <c r="K71" s="27">
        <f>SUM(K73:K75)</f>
        <v>1519568.98</v>
      </c>
      <c r="L71" s="102"/>
      <c r="M71" s="98"/>
    </row>
    <row r="72" spans="1:13" x14ac:dyDescent="0.2">
      <c r="A72" s="41"/>
      <c r="B72" s="42"/>
      <c r="C72" s="36" t="s">
        <v>46</v>
      </c>
      <c r="D72" s="99"/>
      <c r="E72" s="28">
        <v>0</v>
      </c>
      <c r="F72" s="28">
        <f>SUM(G72:K72)</f>
        <v>414574.85</v>
      </c>
      <c r="G72" s="28">
        <f>G61+G47</f>
        <v>5145.6499999999996</v>
      </c>
      <c r="H72" s="28">
        <f>H61+H47</f>
        <v>83771.899999999994</v>
      </c>
      <c r="I72" s="28">
        <f>I61+I47</f>
        <v>151944.6</v>
      </c>
      <c r="J72" s="28">
        <f>J61+J47</f>
        <v>173712.7</v>
      </c>
      <c r="K72" s="28">
        <f>K61+K47</f>
        <v>0</v>
      </c>
      <c r="L72" s="102"/>
      <c r="M72" s="98"/>
    </row>
    <row r="73" spans="1:13" x14ac:dyDescent="0.2">
      <c r="A73" s="43"/>
      <c r="B73" s="44"/>
      <c r="C73" s="36" t="s">
        <v>18</v>
      </c>
      <c r="D73" s="99"/>
      <c r="E73" s="28">
        <v>60269.796000000002</v>
      </c>
      <c r="F73" s="28">
        <f t="shared" ref="F73:F75" si="27">SUM(G73:K73)</f>
        <v>880199.94</v>
      </c>
      <c r="G73" s="28">
        <f>G48+G62</f>
        <v>10676.869999999999</v>
      </c>
      <c r="H73" s="28">
        <f>H48+H62</f>
        <v>27923.9</v>
      </c>
      <c r="I73" s="28">
        <f>I48+I62</f>
        <v>131648.20000000001</v>
      </c>
      <c r="J73" s="28">
        <f>J48+J62</f>
        <v>199305</v>
      </c>
      <c r="K73" s="28">
        <f>K48+K62</f>
        <v>510645.97</v>
      </c>
      <c r="L73" s="102"/>
      <c r="M73" s="98"/>
    </row>
    <row r="74" spans="1:13" ht="28.5" customHeight="1" x14ac:dyDescent="0.2">
      <c r="A74" s="43"/>
      <c r="B74" s="44"/>
      <c r="C74" s="36" t="s">
        <v>8</v>
      </c>
      <c r="D74" s="99"/>
      <c r="E74" s="28">
        <v>20000</v>
      </c>
      <c r="F74" s="28">
        <f t="shared" si="27"/>
        <v>743577.35100000002</v>
      </c>
      <c r="G74" s="28">
        <f>G49+G63+G70</f>
        <v>158744.16</v>
      </c>
      <c r="H74" s="28">
        <f>H49+H63+H70</f>
        <v>146317.04999999999</v>
      </c>
      <c r="I74" s="28">
        <f>I49+I63+I70</f>
        <v>69827.96100000001</v>
      </c>
      <c r="J74" s="28">
        <f>J49+J63+J70</f>
        <v>79765.17</v>
      </c>
      <c r="K74" s="28">
        <f>K49+K63+K70</f>
        <v>288923.01</v>
      </c>
      <c r="L74" s="102"/>
      <c r="M74" s="98"/>
    </row>
    <row r="75" spans="1:13" x14ac:dyDescent="0.2">
      <c r="A75" s="34"/>
      <c r="B75" s="35"/>
      <c r="C75" s="100" t="s">
        <v>27</v>
      </c>
      <c r="D75" s="101"/>
      <c r="E75" s="29">
        <v>0</v>
      </c>
      <c r="F75" s="28">
        <f t="shared" si="27"/>
        <v>1440000</v>
      </c>
      <c r="G75" s="29">
        <v>0</v>
      </c>
      <c r="H75" s="29">
        <v>0</v>
      </c>
      <c r="I75" s="29">
        <v>0</v>
      </c>
      <c r="J75" s="28">
        <f t="shared" ref="J75:K75" si="28">SUM(J50)</f>
        <v>720000</v>
      </c>
      <c r="K75" s="28">
        <f t="shared" si="28"/>
        <v>720000</v>
      </c>
      <c r="L75" s="102"/>
      <c r="M75" s="98"/>
    </row>
  </sheetData>
  <mergeCells count="112"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C26:C27"/>
    <mergeCell ref="M26:M27"/>
    <mergeCell ref="C32:C35"/>
    <mergeCell ref="A28:A29"/>
    <mergeCell ref="M71:M75"/>
    <mergeCell ref="A71:B75"/>
    <mergeCell ref="C71:D71"/>
    <mergeCell ref="C73:D73"/>
    <mergeCell ref="C74:D74"/>
    <mergeCell ref="C75:D75"/>
    <mergeCell ref="C72:D72"/>
    <mergeCell ref="C28:C29"/>
    <mergeCell ref="B30:B31"/>
    <mergeCell ref="C30:C31"/>
    <mergeCell ref="A30:A31"/>
    <mergeCell ref="L71:L75"/>
    <mergeCell ref="B43:B45"/>
    <mergeCell ref="A43:A45"/>
    <mergeCell ref="A32:A35"/>
    <mergeCell ref="B32:B35"/>
    <mergeCell ref="B40:B42"/>
    <mergeCell ref="A40:A42"/>
    <mergeCell ref="A36:A39"/>
    <mergeCell ref="C40:C42"/>
    <mergeCell ref="A60:B63"/>
    <mergeCell ref="C61:D61"/>
    <mergeCell ref="C62:D62"/>
    <mergeCell ref="C52:C55"/>
    <mergeCell ref="G5:K5"/>
    <mergeCell ref="A8:M8"/>
    <mergeCell ref="A5:A6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B56:B59"/>
    <mergeCell ref="C56:C59"/>
    <mergeCell ref="M56:M59"/>
    <mergeCell ref="B36:B39"/>
    <mergeCell ref="C60:D60"/>
    <mergeCell ref="M60:M63"/>
    <mergeCell ref="C63:D63"/>
    <mergeCell ref="M40:M45"/>
    <mergeCell ref="C49:D49"/>
    <mergeCell ref="C43:C45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M69:M70"/>
    <mergeCell ref="A69:B70"/>
    <mergeCell ref="C69:D69"/>
    <mergeCell ref="B65:B66"/>
    <mergeCell ref="C65:C66"/>
    <mergeCell ref="A67:A68"/>
    <mergeCell ref="B67:B68"/>
    <mergeCell ref="C67:C68"/>
    <mergeCell ref="A46:B50"/>
    <mergeCell ref="C46:D46"/>
    <mergeCell ref="C48:D48"/>
    <mergeCell ref="L46:L50"/>
    <mergeCell ref="C70:D70"/>
    <mergeCell ref="A51:M51"/>
    <mergeCell ref="L52:L63"/>
    <mergeCell ref="M67:M68"/>
    <mergeCell ref="M65:M66"/>
    <mergeCell ref="L65:L70"/>
    <mergeCell ref="A52:A55"/>
    <mergeCell ref="B52:B55"/>
    <mergeCell ref="A56:A59"/>
    <mergeCell ref="M52:M55"/>
    <mergeCell ref="A64:M64"/>
    <mergeCell ref="A65:A66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2021-05-26T12:24:12Z</cp:lastPrinted>
  <dcterms:created xsi:type="dcterms:W3CDTF">2015-11-19T06:52:46Z</dcterms:created>
  <dcterms:modified xsi:type="dcterms:W3CDTF">2021-05-26T12:24:27Z</dcterms:modified>
</cp:coreProperties>
</file>