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ПРОГРАММЫ\Программы\17. Программа\2024\26.03\"/>
    </mc:Choice>
  </mc:AlternateContent>
  <bookViews>
    <workbookView xWindow="0" yWindow="0" windowWidth="28800" windowHeight="10935" tabRatio="868" activeTab="4"/>
  </bookViews>
  <sheets>
    <sheet name="4" sheetId="34" r:id="rId1"/>
    <sheet name="Подпрограмма1" sheetId="33" r:id="rId2"/>
    <sheet name="7.2" sheetId="36" r:id="rId3"/>
    <sheet name="7.3" sheetId="37" r:id="rId4"/>
    <sheet name="Приложение 13" sheetId="23" r:id="rId5"/>
  </sheets>
  <definedNames>
    <definedName name="_xlnm.Print_Area" localSheetId="1">Подпрограмма1!$A$1:$O$123</definedName>
    <definedName name="_xlnm.Print_Area" localSheetId="4">'Приложение 13'!$A$1:$J$188</definedName>
  </definedNames>
  <calcPr calcId="162913"/>
</workbook>
</file>

<file path=xl/calcChain.xml><?xml version="1.0" encoding="utf-8"?>
<calcChain xmlns="http://schemas.openxmlformats.org/spreadsheetml/2006/main">
  <c r="F100" i="23" l="1"/>
  <c r="E56" i="23" l="1"/>
  <c r="E53" i="23"/>
  <c r="J52" i="23"/>
  <c r="I52" i="23"/>
  <c r="H52" i="23"/>
  <c r="G52" i="23"/>
  <c r="F52" i="23"/>
  <c r="E52" i="23" l="1"/>
  <c r="F56" i="33"/>
  <c r="F57" i="33"/>
  <c r="E95" i="33"/>
  <c r="E94" i="33"/>
  <c r="E93" i="33"/>
  <c r="N91" i="33"/>
  <c r="M91" i="33"/>
  <c r="L91" i="33"/>
  <c r="G91" i="33"/>
  <c r="F91" i="33"/>
  <c r="E91" i="33" l="1"/>
  <c r="E61" i="23" l="1"/>
  <c r="E58" i="23"/>
  <c r="J57" i="23"/>
  <c r="I57" i="23"/>
  <c r="H57" i="23"/>
  <c r="G57" i="23"/>
  <c r="F57" i="23"/>
  <c r="G57" i="33"/>
  <c r="E103" i="33"/>
  <c r="E102" i="33"/>
  <c r="E101" i="33"/>
  <c r="E100" i="33"/>
  <c r="N99" i="33"/>
  <c r="M99" i="33"/>
  <c r="L99" i="33"/>
  <c r="G99" i="33"/>
  <c r="F99" i="33"/>
  <c r="E57" i="23" l="1"/>
  <c r="E99" i="33"/>
  <c r="J22" i="36" l="1"/>
  <c r="J21" i="36"/>
  <c r="J20" i="36"/>
  <c r="J19" i="36"/>
  <c r="K18" i="36"/>
  <c r="J18" i="36" s="1"/>
  <c r="G18" i="36" s="1"/>
  <c r="J17" i="36"/>
  <c r="J16" i="36"/>
  <c r="J15" i="36"/>
  <c r="J14" i="36"/>
  <c r="K13" i="36"/>
  <c r="J13" i="36" s="1"/>
  <c r="G13" i="36" s="1"/>
  <c r="J12" i="36"/>
  <c r="J11" i="36"/>
  <c r="J10" i="36"/>
  <c r="J9" i="36"/>
  <c r="K8" i="36"/>
  <c r="J8" i="36" s="1"/>
  <c r="G8" i="36" s="1"/>
  <c r="E111" i="33" l="1"/>
  <c r="E110" i="33"/>
  <c r="E109" i="33"/>
  <c r="E108" i="33"/>
  <c r="E87" i="33"/>
  <c r="E86" i="33"/>
  <c r="E85" i="33"/>
  <c r="E84" i="33"/>
  <c r="E79" i="33"/>
  <c r="E78" i="33"/>
  <c r="E77" i="33"/>
  <c r="E76" i="33"/>
  <c r="E71" i="33"/>
  <c r="E70" i="33"/>
  <c r="E69" i="33"/>
  <c r="E68" i="33"/>
  <c r="E50" i="33"/>
  <c r="E49" i="33"/>
  <c r="E48" i="33"/>
  <c r="E47" i="33"/>
  <c r="E42" i="33"/>
  <c r="E41" i="33"/>
  <c r="E40" i="33"/>
  <c r="E34" i="33"/>
  <c r="E33" i="33"/>
  <c r="E32" i="33"/>
  <c r="E24" i="33"/>
  <c r="E23" i="33"/>
  <c r="E25" i="33"/>
  <c r="E46" i="33" l="1"/>
  <c r="E67" i="33"/>
  <c r="E75" i="33"/>
  <c r="E83" i="33"/>
  <c r="E107" i="33"/>
  <c r="H11" i="23" l="1"/>
  <c r="L22" i="33"/>
  <c r="F20" i="33" l="1"/>
  <c r="F19" i="33"/>
  <c r="G19" i="33"/>
  <c r="G20" i="33"/>
  <c r="F107" i="33"/>
  <c r="F83" i="33"/>
  <c r="F75" i="33"/>
  <c r="F67" i="33"/>
  <c r="G38" i="33"/>
  <c r="F26" i="33"/>
  <c r="F39" i="33" l="1"/>
  <c r="E39" i="33" s="1"/>
  <c r="E38" i="33" s="1"/>
  <c r="F120" i="33"/>
  <c r="F42" i="33"/>
  <c r="F21" i="33" s="1"/>
  <c r="F31" i="33"/>
  <c r="E31" i="33" s="1"/>
  <c r="E30" i="33" s="1"/>
  <c r="F34" i="33"/>
  <c r="F46" i="33"/>
  <c r="F30" i="33" l="1"/>
  <c r="F38" i="33"/>
  <c r="F18" i="33"/>
  <c r="F121" i="33"/>
  <c r="F17" i="33" l="1"/>
  <c r="E159" i="23"/>
  <c r="E158" i="23"/>
  <c r="E157" i="23"/>
  <c r="E156" i="23"/>
  <c r="J155" i="23"/>
  <c r="I155" i="23"/>
  <c r="H155" i="23"/>
  <c r="G155" i="23"/>
  <c r="E155" i="23" s="1"/>
  <c r="F155" i="23"/>
  <c r="E164" i="23"/>
  <c r="E163" i="23"/>
  <c r="E162" i="23"/>
  <c r="E161" i="23"/>
  <c r="J160" i="23"/>
  <c r="I160" i="23"/>
  <c r="H160" i="23"/>
  <c r="G160" i="23"/>
  <c r="F160" i="23"/>
  <c r="E160" i="23" s="1"/>
  <c r="F125" i="23" l="1"/>
  <c r="N107" i="33" l="1"/>
  <c r="M107" i="33"/>
  <c r="L107" i="33"/>
  <c r="G107" i="33"/>
  <c r="N83" i="33"/>
  <c r="M83" i="33"/>
  <c r="L83" i="33"/>
  <c r="G83" i="33"/>
  <c r="N75" i="33"/>
  <c r="M75" i="33"/>
  <c r="L75" i="33"/>
  <c r="G75" i="33"/>
  <c r="N67" i="33"/>
  <c r="M67" i="33"/>
  <c r="L67" i="33"/>
  <c r="G67" i="33"/>
  <c r="N63" i="33"/>
  <c r="M63" i="33" s="1"/>
  <c r="N62" i="33"/>
  <c r="E62" i="33" s="1"/>
  <c r="N61" i="33"/>
  <c r="E61" i="33" s="1"/>
  <c r="N60" i="33"/>
  <c r="M60" i="33" s="1"/>
  <c r="G59" i="33"/>
  <c r="N46" i="33"/>
  <c r="M46" i="33"/>
  <c r="L46" i="33"/>
  <c r="N38" i="33"/>
  <c r="M38" i="33"/>
  <c r="L38" i="33"/>
  <c r="N30" i="33"/>
  <c r="M30" i="33"/>
  <c r="L30" i="33"/>
  <c r="G30" i="33"/>
  <c r="E26" i="33"/>
  <c r="E22" i="33" s="1"/>
  <c r="N22" i="33"/>
  <c r="M22" i="33"/>
  <c r="N21" i="33"/>
  <c r="M21" i="33"/>
  <c r="L21" i="33"/>
  <c r="G21" i="33"/>
  <c r="N20" i="33"/>
  <c r="M20" i="33"/>
  <c r="L20" i="33"/>
  <c r="N19" i="33"/>
  <c r="M19" i="33"/>
  <c r="L19" i="33"/>
  <c r="N18" i="33"/>
  <c r="M18" i="33"/>
  <c r="L18" i="33"/>
  <c r="G18" i="33"/>
  <c r="N55" i="33" l="1"/>
  <c r="E18" i="33"/>
  <c r="E19" i="33"/>
  <c r="E20" i="33"/>
  <c r="L60" i="33"/>
  <c r="M55" i="33"/>
  <c r="G17" i="33"/>
  <c r="M17" i="33"/>
  <c r="N17" i="33"/>
  <c r="M119" i="33"/>
  <c r="N57" i="33"/>
  <c r="N121" i="33" s="1"/>
  <c r="N58" i="33"/>
  <c r="N122" i="33" s="1"/>
  <c r="M56" i="33"/>
  <c r="M120" i="33" s="1"/>
  <c r="N119" i="33"/>
  <c r="N56" i="33"/>
  <c r="L17" i="33"/>
  <c r="G120" i="33"/>
  <c r="G121" i="33"/>
  <c r="E21" i="33"/>
  <c r="N59" i="33"/>
  <c r="L55" i="33"/>
  <c r="M57" i="33"/>
  <c r="L63" i="33"/>
  <c r="M58" i="33"/>
  <c r="M122" i="33" s="1"/>
  <c r="M59" i="33"/>
  <c r="E17" i="33" l="1"/>
  <c r="L59" i="33"/>
  <c r="L56" i="33"/>
  <c r="E56" i="33" s="1"/>
  <c r="N120" i="33"/>
  <c r="N118" i="33" s="1"/>
  <c r="N54" i="33"/>
  <c r="L119" i="33"/>
  <c r="L58" i="33"/>
  <c r="L122" i="33" s="1"/>
  <c r="M54" i="33"/>
  <c r="M121" i="33"/>
  <c r="M118" i="33" s="1"/>
  <c r="L57" i="33"/>
  <c r="E57" i="33" s="1"/>
  <c r="G60" i="33"/>
  <c r="F60" i="33" s="1"/>
  <c r="E60" i="33" s="1"/>
  <c r="L120" i="33" l="1"/>
  <c r="L121" i="33"/>
  <c r="F55" i="33"/>
  <c r="E55" i="33" s="1"/>
  <c r="E119" i="33" s="1"/>
  <c r="L54" i="33"/>
  <c r="G63" i="33"/>
  <c r="G55" i="33"/>
  <c r="L118" i="33"/>
  <c r="F63" i="33" l="1"/>
  <c r="F59" i="33" s="1"/>
  <c r="E63" i="33"/>
  <c r="E59" i="33" s="1"/>
  <c r="F119" i="33"/>
  <c r="E120" i="33"/>
  <c r="G58" i="33"/>
  <c r="F58" i="33" s="1"/>
  <c r="F122" i="33" s="1"/>
  <c r="E121" i="33"/>
  <c r="G119" i="33"/>
  <c r="G54" i="33" l="1"/>
  <c r="F118" i="33"/>
  <c r="F54" i="33"/>
  <c r="G122" i="33"/>
  <c r="G118" i="33" s="1"/>
  <c r="E58" i="33"/>
  <c r="E122" i="33" s="1"/>
  <c r="E54" i="33" l="1"/>
  <c r="E118" i="33" s="1"/>
  <c r="E188" i="23" l="1"/>
  <c r="E187" i="23"/>
  <c r="E186" i="23"/>
  <c r="E185" i="23"/>
  <c r="J184" i="23"/>
  <c r="I184" i="23"/>
  <c r="H184" i="23"/>
  <c r="G184" i="23"/>
  <c r="E184" i="23" s="1"/>
  <c r="F184" i="23"/>
  <c r="E181" i="23"/>
  <c r="E180" i="23"/>
  <c r="E179" i="23"/>
  <c r="E178" i="23"/>
  <c r="J177" i="23"/>
  <c r="I177" i="23"/>
  <c r="H177" i="23"/>
  <c r="E177" i="23" s="1"/>
  <c r="G177" i="23"/>
  <c r="F177" i="23"/>
  <c r="E176" i="23"/>
  <c r="E175" i="23"/>
  <c r="E174" i="23"/>
  <c r="E173" i="23"/>
  <c r="J172" i="23"/>
  <c r="I172" i="23"/>
  <c r="H172" i="23"/>
  <c r="G172" i="23"/>
  <c r="F172" i="23"/>
  <c r="E170" i="23"/>
  <c r="E169" i="23"/>
  <c r="E168" i="23"/>
  <c r="E167" i="23"/>
  <c r="J166" i="23"/>
  <c r="I166" i="23"/>
  <c r="H166" i="23"/>
  <c r="G166" i="23"/>
  <c r="E166" i="23" s="1"/>
  <c r="F166" i="23"/>
  <c r="E154" i="23"/>
  <c r="E153" i="23"/>
  <c r="E152" i="23"/>
  <c r="E151" i="23"/>
  <c r="J150" i="23"/>
  <c r="I150" i="23"/>
  <c r="H150" i="23"/>
  <c r="G150" i="23"/>
  <c r="F150" i="23"/>
  <c r="E149" i="23"/>
  <c r="E148" i="23"/>
  <c r="E147" i="23"/>
  <c r="E146" i="23"/>
  <c r="J145" i="23"/>
  <c r="I145" i="23"/>
  <c r="H145" i="23"/>
  <c r="G145" i="23"/>
  <c r="F145" i="23"/>
  <c r="E144" i="23"/>
  <c r="E143" i="23"/>
  <c r="E142" i="23"/>
  <c r="E141" i="23"/>
  <c r="J140" i="23"/>
  <c r="I140" i="23"/>
  <c r="H140" i="23"/>
  <c r="G140" i="23"/>
  <c r="F140" i="23"/>
  <c r="E139" i="23"/>
  <c r="E138" i="23"/>
  <c r="E137" i="23"/>
  <c r="E136" i="23"/>
  <c r="J135" i="23"/>
  <c r="I135" i="23"/>
  <c r="H135" i="23"/>
  <c r="G135" i="23"/>
  <c r="F135" i="23"/>
  <c r="E134" i="23"/>
  <c r="E133" i="23"/>
  <c r="E132" i="23"/>
  <c r="E131" i="23"/>
  <c r="J130" i="23"/>
  <c r="I130" i="23"/>
  <c r="H130" i="23"/>
  <c r="G130" i="23"/>
  <c r="F130" i="23"/>
  <c r="E129" i="23"/>
  <c r="E128" i="23"/>
  <c r="E127" i="23"/>
  <c r="E126" i="23"/>
  <c r="J125" i="23"/>
  <c r="I125" i="23"/>
  <c r="H125" i="23"/>
  <c r="G125" i="23"/>
  <c r="E124" i="23"/>
  <c r="E122" i="23"/>
  <c r="E121" i="23"/>
  <c r="J120" i="23"/>
  <c r="I120" i="23"/>
  <c r="H120" i="23"/>
  <c r="G120" i="23"/>
  <c r="F120" i="23"/>
  <c r="E119" i="23"/>
  <c r="E117" i="23"/>
  <c r="E116" i="23"/>
  <c r="J115" i="23"/>
  <c r="I115" i="23"/>
  <c r="H115" i="23"/>
  <c r="G115" i="23"/>
  <c r="F115" i="23"/>
  <c r="E114" i="23"/>
  <c r="E113" i="23"/>
  <c r="E112" i="23"/>
  <c r="E111" i="23"/>
  <c r="J110" i="23"/>
  <c r="I110" i="23"/>
  <c r="E110" i="23" s="1"/>
  <c r="H110" i="23"/>
  <c r="G110" i="23"/>
  <c r="F110" i="23"/>
  <c r="E109" i="23"/>
  <c r="E107" i="23"/>
  <c r="E106" i="23"/>
  <c r="J105" i="23"/>
  <c r="I105" i="23"/>
  <c r="H105" i="23"/>
  <c r="G105" i="23"/>
  <c r="F105" i="23"/>
  <c r="E105" i="23" s="1"/>
  <c r="E104" i="23"/>
  <c r="E103" i="23"/>
  <c r="E102" i="23"/>
  <c r="E101" i="23"/>
  <c r="J100" i="23"/>
  <c r="I100" i="23"/>
  <c r="H100" i="23"/>
  <c r="G100" i="23"/>
  <c r="E99" i="23"/>
  <c r="E98" i="23"/>
  <c r="E97" i="23"/>
  <c r="E96" i="23"/>
  <c r="J95" i="23"/>
  <c r="I95" i="23"/>
  <c r="H95" i="23"/>
  <c r="G95" i="23"/>
  <c r="F95" i="23"/>
  <c r="E94" i="23"/>
  <c r="E93" i="23"/>
  <c r="E92" i="23"/>
  <c r="E91" i="23"/>
  <c r="J90" i="23"/>
  <c r="I90" i="23"/>
  <c r="H90" i="23"/>
  <c r="G90" i="23"/>
  <c r="F90" i="23"/>
  <c r="E89" i="23"/>
  <c r="E88" i="23"/>
  <c r="E87" i="23"/>
  <c r="E86" i="23"/>
  <c r="J85" i="23"/>
  <c r="I85" i="23"/>
  <c r="H85" i="23"/>
  <c r="G85" i="23"/>
  <c r="F85" i="23"/>
  <c r="E84" i="23"/>
  <c r="E83" i="23"/>
  <c r="E82" i="23"/>
  <c r="E81" i="23"/>
  <c r="J80" i="23"/>
  <c r="I80" i="23"/>
  <c r="H80" i="23"/>
  <c r="G80" i="23"/>
  <c r="F80" i="23"/>
  <c r="E79" i="23"/>
  <c r="E78" i="23"/>
  <c r="E77" i="23"/>
  <c r="E76" i="23"/>
  <c r="J75" i="23"/>
  <c r="I75" i="23"/>
  <c r="H75" i="23"/>
  <c r="G75" i="23"/>
  <c r="F75" i="23"/>
  <c r="E73" i="23"/>
  <c r="E72" i="23"/>
  <c r="E71" i="23"/>
  <c r="E70" i="23"/>
  <c r="J69" i="23"/>
  <c r="I69" i="23"/>
  <c r="H69" i="23"/>
  <c r="G69" i="23"/>
  <c r="F69" i="23"/>
  <c r="E66" i="23"/>
  <c r="E65" i="23"/>
  <c r="E64" i="23"/>
  <c r="E63" i="23"/>
  <c r="J62" i="23"/>
  <c r="I62" i="23"/>
  <c r="H62" i="23"/>
  <c r="G62" i="23"/>
  <c r="F62" i="23"/>
  <c r="E51" i="23"/>
  <c r="E50" i="23"/>
  <c r="E49" i="23"/>
  <c r="E48" i="23"/>
  <c r="J47" i="23"/>
  <c r="I47" i="23"/>
  <c r="H47" i="23"/>
  <c r="G47" i="23"/>
  <c r="F47" i="23"/>
  <c r="E46" i="23"/>
  <c r="E45" i="23"/>
  <c r="E44" i="23"/>
  <c r="E43" i="23"/>
  <c r="J42" i="23"/>
  <c r="I42" i="23"/>
  <c r="H42" i="23"/>
  <c r="G42" i="23"/>
  <c r="F42" i="23"/>
  <c r="E41" i="23"/>
  <c r="E40" i="23"/>
  <c r="E39" i="23"/>
  <c r="E38" i="23"/>
  <c r="J37" i="23"/>
  <c r="I37" i="23"/>
  <c r="H37" i="23"/>
  <c r="G37" i="23"/>
  <c r="F37" i="23"/>
  <c r="J36" i="23"/>
  <c r="I36" i="23" s="1"/>
  <c r="H36" i="23" s="1"/>
  <c r="G36" i="23" s="1"/>
  <c r="F36" i="23" s="1"/>
  <c r="E36" i="23" s="1"/>
  <c r="J35" i="23"/>
  <c r="E35" i="23" s="1"/>
  <c r="J34" i="23"/>
  <c r="E34" i="23"/>
  <c r="J33" i="23"/>
  <c r="I33" i="23" s="1"/>
  <c r="E30" i="23"/>
  <c r="E29" i="23"/>
  <c r="E28" i="23"/>
  <c r="E27" i="23"/>
  <c r="J26" i="23"/>
  <c r="I26" i="23"/>
  <c r="H26" i="23"/>
  <c r="G26" i="23"/>
  <c r="F26" i="23"/>
  <c r="E25" i="23"/>
  <c r="E24" i="23"/>
  <c r="E23" i="23"/>
  <c r="E22" i="23"/>
  <c r="J21" i="23"/>
  <c r="I21" i="23"/>
  <c r="H21" i="23"/>
  <c r="G21" i="23"/>
  <c r="E20" i="23"/>
  <c r="E19" i="23"/>
  <c r="E18" i="23"/>
  <c r="E17" i="23"/>
  <c r="J16" i="23"/>
  <c r="I16" i="23"/>
  <c r="H16" i="23"/>
  <c r="G16" i="23"/>
  <c r="F16" i="23"/>
  <c r="E15" i="23"/>
  <c r="E14" i="23"/>
  <c r="E13" i="23"/>
  <c r="E12" i="23"/>
  <c r="J11" i="23"/>
  <c r="I11" i="23"/>
  <c r="G11" i="23"/>
  <c r="F11" i="23"/>
  <c r="E135" i="23" l="1"/>
  <c r="E62" i="23"/>
  <c r="E16" i="23"/>
  <c r="E145" i="23"/>
  <c r="E125" i="23"/>
  <c r="E100" i="23"/>
  <c r="E85" i="23"/>
  <c r="E42" i="23"/>
  <c r="E69" i="23"/>
  <c r="E95" i="23"/>
  <c r="E120" i="23"/>
  <c r="E150" i="23"/>
  <c r="E90" i="23"/>
  <c r="E26" i="23"/>
  <c r="E47" i="23"/>
  <c r="E115" i="23"/>
  <c r="E140" i="23"/>
  <c r="E37" i="23"/>
  <c r="E130" i="23"/>
  <c r="E172" i="23"/>
  <c r="E75" i="23"/>
  <c r="E80" i="23"/>
  <c r="E11" i="23"/>
  <c r="E21" i="23"/>
  <c r="H33" i="23"/>
  <c r="I32" i="23"/>
  <c r="J32" i="23"/>
  <c r="H32" i="23" l="1"/>
  <c r="G33" i="23"/>
  <c r="G32" i="23" l="1"/>
  <c r="F33" i="23"/>
  <c r="E33" i="23" l="1"/>
  <c r="F32" i="23"/>
  <c r="E32" i="23" s="1"/>
</calcChain>
</file>

<file path=xl/sharedStrings.xml><?xml version="1.0" encoding="utf-8"?>
<sst xmlns="http://schemas.openxmlformats.org/spreadsheetml/2006/main" count="810" uniqueCount="232">
  <si>
    <t>Всего</t>
  </si>
  <si>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</si>
  <si>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</si>
  <si>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</si>
  <si>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</si>
  <si>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</si>
  <si>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</si>
  <si>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</si>
  <si>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</si>
  <si>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</si>
  <si>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</si>
  <si>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</si>
  <si>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</si>
  <si>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</si>
  <si>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</si>
  <si>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</si>
  <si>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</si>
  <si>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</si>
  <si>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</si>
  <si>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2.3.</t>
  </si>
  <si>
    <t>3.</t>
  </si>
  <si>
    <t>Общий объем финансовых ресурсов необходимых для реализации мероприятия, в том числе по годам</t>
  </si>
  <si>
    <t>Наименование мероприятия подпрограммы</t>
  </si>
  <si>
    <t>Сводные сметные расчеты</t>
  </si>
  <si>
    <t>1</t>
  </si>
  <si>
    <t>4.</t>
  </si>
  <si>
    <t>Подпрограмма  I «Комфортная городская среда"</t>
  </si>
  <si>
    <t xml:space="preserve">       2023 год</t>
  </si>
  <si>
    <t xml:space="preserve">       2024 год</t>
  </si>
  <si>
    <t xml:space="preserve">1.4. </t>
  </si>
  <si>
    <t xml:space="preserve">2.1. </t>
  </si>
  <si>
    <t xml:space="preserve">2.3. </t>
  </si>
  <si>
    <t xml:space="preserve">2.4. </t>
  </si>
  <si>
    <t>0</t>
  </si>
  <si>
    <t xml:space="preserve">Мероприятие 02.01. Проведение капитального ремонта многоквартирных домов на территории Московской области 
</t>
  </si>
  <si>
    <t xml:space="preserve">Основное мероприятие 01.
Создание условий для реализации полномочий органов местного самоуправления
</t>
  </si>
  <si>
    <t>Мероприятие F2.01. Ремонт дворовых территорий</t>
  </si>
  <si>
    <t xml:space="preserve">       2025 год</t>
  </si>
  <si>
    <t xml:space="preserve">       2026 год</t>
  </si>
  <si>
    <t xml:space="preserve">       2027 год</t>
  </si>
  <si>
    <t>Основное мероприятие F2. Формирование комфортной городской среды</t>
  </si>
  <si>
    <t>Мероприятие F2.02. 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</si>
  <si>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2023-2027</t>
  </si>
  <si>
    <t>Мероприятие F2.03. 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</si>
  <si>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Основное мероприятие 01 Благоустройство общественных территорий муниципальных образований Московской области</t>
  </si>
  <si>
    <t>Мероприятие 01.01. Изготовление и установка стел</t>
  </si>
  <si>
    <t>Мероприятие 01.02. Благоустройство лесопарковых зон</t>
  </si>
  <si>
    <t xml:space="preserve">Мероприятие 01.04. Устройство систем наружного освещения в рамках реализации проекта "Светлый город" </t>
  </si>
  <si>
    <t>2.7.</t>
  </si>
  <si>
    <t>Мероприятие 01.01. Ямочный ремонт асфальтового покрытия дворовых территорий</t>
  </si>
  <si>
    <t>Мероприятие 01.02. Создание и ремонт пешеходных коммуникаций</t>
  </si>
  <si>
    <t>Мероприятие 01.03. Создание административных комиссий, уполономоченных рассматривать дела об административных правонарушениях в сфере благоустройства</t>
  </si>
  <si>
    <t>Мероприятие 01.04. Приобретение коммунальной техники</t>
  </si>
  <si>
    <t>2.5.</t>
  </si>
  <si>
    <t>Мероприятие 01.15. Содержание дворовых территорий</t>
  </si>
  <si>
    <t>Мероприятие 01.16. Содержание в чистоте территорий города (общественные пространства)</t>
  </si>
  <si>
    <t>2.6.</t>
  </si>
  <si>
    <t>Мероприятие 01.18. Содержание парков культуры и отдыха</t>
  </si>
  <si>
    <t>2.9.</t>
  </si>
  <si>
    <t>Мероприятие 01.19. Содержание объектов дорожного хозяйства (внутриквартальные проезды)</t>
  </si>
  <si>
    <t>Мероприятие 01.20.Замена и модернизация детских игровых площадок</t>
  </si>
  <si>
    <t>Мероприятие 01.21. Содержание, ремонт и восстановление уличного освещения</t>
  </si>
  <si>
    <t>Мероприятие 01.22. Замена неонергоэффективных светильников наружного освещения</t>
  </si>
  <si>
    <t>Основное мероприятие 02 Создание благоприятных условий для проживания граждан в многоквартирных домах, расположенных на территории Московской области</t>
  </si>
  <si>
    <t>3.1.</t>
  </si>
  <si>
    <t>Основное мероприятие 03 Приведение в надлежащее состояние подъездов в многоквартирных домах</t>
  </si>
  <si>
    <t>4.1.</t>
  </si>
  <si>
    <t xml:space="preserve">Мероприятие 03.01. Ремонт подъездов в многоквартирных домах
</t>
  </si>
  <si>
    <t xml:space="preserve">4.2. </t>
  </si>
  <si>
    <t>Мероприятие 03.02. Установка камер видеонаблюдения в подъездах многоквартирных домов за счет средств местного бюджета</t>
  </si>
  <si>
    <t>Подпрограмма III «Обеспечивающая подпрограмма»</t>
  </si>
  <si>
    <t>2.4.</t>
  </si>
  <si>
    <t xml:space="preserve">Подпрограмма II "Создание условий для обеспечения комфортного проживания жителей, в том числе в многоквартирных домах на территории Московской области"           </t>
  </si>
  <si>
    <t>Мероприятие F2.01. Реализация программ формирования современной городской среды в части благоустройства общественных территорий</t>
  </si>
  <si>
    <t>Мероприятие F2.04. Благоустройство общественных территорий в малых городах и исторических поселениях победителях Всероссийского конкурса лучших проектов создания комфортной городской среды</t>
  </si>
  <si>
    <t xml:space="preserve">Мероприятие 01.03 Обустройство и установка детских, игровых площадок на территории муниципальных образований </t>
  </si>
  <si>
    <t>Основное мероприятие 01 Обеспечение комфортной среды проживания на территории муниципального образования Московской области</t>
  </si>
  <si>
    <t>Мероприятие 01.17. Комплексное благоустройство дворовых территорий (установка новых и замена существующих элементов</t>
  </si>
  <si>
    <t>Мероприятие 01.23. Установка шкафов управления наружным освещением</t>
  </si>
  <si>
    <t xml:space="preserve">Мероприятие 01.24.
Ликвидация несанкционированных навалов мусора
</t>
  </si>
  <si>
    <t xml:space="preserve">Мероприятие 01.25.
Организация общественных работ, субботников
</t>
  </si>
  <si>
    <t xml:space="preserve">Мероприятие 01.26.
Содержание бесхозяйных территорий
</t>
  </si>
  <si>
    <t xml:space="preserve"> Мероприятие 01.01.                                                               Обеспечение деятельности муниципальных органов - учреждения в сфере жилищно-коммунального хозяйства и благоустройства</t>
  </si>
  <si>
    <t>Мероприятие 01.21. 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</si>
  <si>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Источник
 финансирования</t>
  </si>
  <si>
    <t>Рассчет необходимых финансовых ресурсов на реализацию мероприятия</t>
  </si>
  <si>
    <t>ед.</t>
  </si>
  <si>
    <t>-</t>
  </si>
  <si>
    <t>X</t>
  </si>
  <si>
    <t>2</t>
  </si>
  <si>
    <t>Управление ЖКХ городского округа Домодедово</t>
  </si>
  <si>
    <t xml:space="preserve">2.2. </t>
  </si>
  <si>
    <t>Обоснование объема финансовых ресурсов, необходимых для реализации муниципальной программы городского округа Домодедово
«Формирование современной комфортной городской среды»</t>
  </si>
  <si>
    <t>Х</t>
  </si>
  <si>
    <t>Постановление Администрации от 13.10.2015 г. № 2096 "Об утверждении системы оплаты труда работников, замещающих должности, не относящихся к должностям муниципальной службы и осуществляющих техническое обеспечение деятельности Администрации г.о. Домодедово и её органов"</t>
  </si>
  <si>
    <t xml:space="preserve">1.2. </t>
  </si>
  <si>
    <t>Уборка территорий, содержание и текущий ремонт элементов объектов
262 731*58,82=15 454,50 тыс.руб.</t>
  </si>
  <si>
    <t xml:space="preserve">Приложение  № 1 к постановлению Администрации городского округа Домодедово </t>
  </si>
  <si>
    <t>от  _________________  № ____________</t>
  </si>
  <si>
    <t>S=Vмз х Nзт
Уборка территорий, содержание и текущий ремонт элементов объектов благоустройства и покрытий дворов: 
11 138*1 346,74=15 000,00 тыс. руб.
Уборка территорий, содержание и текущий ремонт элементов объектов благоустройства и покрытий общественных пространств (за исключением парков культуры и отдыха): 
2 559 485,4*179,65=459 823,48 тыс.руб.
Содержание объектов монументального искусства:
1 613,3*2 231,45=3 600,00 тыс. руб.
Содержание в надлежащем состоянии фонтанов: 1*2 400=2 400,00 тыс. руб.
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состоянии: 
1 376,709*2=2 753,418 тыс.руб.
Субсидия на выполнение работ по принудительному сносу (демонтажу) самовольно установленных объектов  и благоустройству земельного участка, сформированного под строительство подстанции скорой медицинской помощи, по адресу: г.Домодедово, мкр.Западный, ул.Талалихина
8 109*338,986=2 748,844 тыс.руб.
Субсидия на разработку проектно-сметной документации: Берегоукрепление в г.о. Домодедово, с. Битягово, р. Рожайка
1* 3500,00=3 500,00 тыс.руб.
Приобретение МАФ для установки в городском округе Домодедово
120*8 333,33=1 000,00 тыс.руб.
Приобретение сотовых телефонов для фотофиксации выполненных работ
21*19 047,62=400,00 тыс.руб
Субсидия на разработку проектной документации: На разработку генеральной схемы санитарной очисткигородского округа Домодедово:
1*1 359,90 =1 358,90 тыс.руб.</t>
  </si>
  <si>
    <t xml:space="preserve">«О внесении изменений в муниципальную программу городского округа Домодедово   </t>
  </si>
  <si>
    <t>»</t>
  </si>
  <si>
    <t>«Формирование современной комфортной городской среды»,</t>
  </si>
  <si>
    <t>от 31.10.2022 № 3300»</t>
  </si>
  <si>
    <t>утвержденную постановлением Администрации  городского округа Домодедово</t>
  </si>
  <si>
    <t>7.1. Перечень мероприятий подпрограммы  I «Комфортная городская среда»</t>
  </si>
  <si>
    <t xml:space="preserve">Благоустроены скверы, ед. </t>
  </si>
  <si>
    <t xml:space="preserve">Внебюджетные средства    </t>
  </si>
  <si>
    <t>Изготовлено и установлено стел</t>
  </si>
  <si>
    <t>Благоустроены лесопарковые зоны, ед.</t>
  </si>
  <si>
    <t>Установлены детские игровые площадки, ед.</t>
  </si>
  <si>
    <t>3</t>
  </si>
  <si>
    <t>Установлены детские, игровые площадки за счет средств городского округа Домодедово, ед.</t>
  </si>
  <si>
    <t>Подготовлено асфальтобетонное покрытие под детские, игровые площадки, ед.</t>
  </si>
  <si>
    <t>Итого по подпрограмме I:</t>
  </si>
  <si>
    <t>2.8.</t>
  </si>
  <si>
    <t>«Формирование современной комфортной городской среды» ,</t>
  </si>
  <si>
    <r>
      <t>от 31.10.2022 № 3300</t>
    </r>
    <r>
      <rPr>
        <b/>
        <sz val="10"/>
        <rFont val="Times New Roman"/>
        <family val="1"/>
        <charset val="204"/>
      </rPr>
      <t xml:space="preserve">» </t>
    </r>
  </si>
  <si>
    <r>
      <rPr>
        <sz val="14"/>
        <rFont val="Times New Roman"/>
        <family val="1"/>
        <charset val="204"/>
      </rPr>
      <t>«</t>
    </r>
    <r>
      <rPr>
        <b/>
        <sz val="14"/>
        <rFont val="Times New Roman"/>
        <family val="1"/>
        <charset val="204"/>
      </rPr>
      <t>4. Целевые показатели муниципальной  программы городского округа Домодедово</t>
    </r>
  </si>
  <si>
    <t xml:space="preserve">«Формирование современной комфортной городской среды» </t>
  </si>
  <si>
    <t>№п/п</t>
  </si>
  <si>
    <t>Наименование 
целевых показателей</t>
  </si>
  <si>
    <t>Тип показателя</t>
  </si>
  <si>
    <t>Единица измерения</t>
  </si>
  <si>
    <t xml:space="preserve">Базовое значение </t>
  </si>
  <si>
    <t>Планируемое значение показателя по годам реализации программы</t>
  </si>
  <si>
    <t>Ответсвенный за достижение показателя</t>
  </si>
  <si>
    <t xml:space="preserve">Номер подпрограммы, мероприятий, оказывающих влияние на достижение показателя
(Y.ХХ.ZZ) 
</t>
  </si>
  <si>
    <t>2023 год</t>
  </si>
  <si>
    <t>2024 год</t>
  </si>
  <si>
    <t>2025 год</t>
  </si>
  <si>
    <t>2026 год</t>
  </si>
  <si>
    <t>2027 год</t>
  </si>
  <si>
    <t>1. Повышение качества и комфорта городской среды в городском округе Домодедово</t>
  </si>
  <si>
    <t>Количество благоустроенных общественных территорий</t>
  </si>
  <si>
    <t>Приоритетный,
Региональный проект «Формирование комфортной городской среды (Московская область)»</t>
  </si>
  <si>
    <t>единица</t>
  </si>
  <si>
    <t xml:space="preserve">Управление ЖКХ городского округа Домодедово </t>
  </si>
  <si>
    <t xml:space="preserve">Количество установленных детских, игровых площадок
</t>
  </si>
  <si>
    <t>Приоритетный,
Отраслевой показатель</t>
  </si>
  <si>
    <t xml:space="preserve">1.01.03, 1.01.21
</t>
  </si>
  <si>
    <t>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</t>
  </si>
  <si>
    <t>1.F2.04</t>
  </si>
  <si>
    <t>2. Создание благоприятных условий для проживания и отдыха населения в городском округе Домодедово</t>
  </si>
  <si>
    <t>кв.метр</t>
  </si>
  <si>
    <t>2.01.01</t>
  </si>
  <si>
    <t>2.01.02</t>
  </si>
  <si>
    <t xml:space="preserve">Отраслевой показатель
</t>
  </si>
  <si>
    <t>2.01.04</t>
  </si>
  <si>
    <t>Отраслевой показатель</t>
  </si>
  <si>
    <t>2.01.17</t>
  </si>
  <si>
    <t>2.01.16, 2.01.18</t>
  </si>
  <si>
    <t xml:space="preserve">Замена детских игровых площадок </t>
  </si>
  <si>
    <t xml:space="preserve"> 2.01.21, 2.01.22</t>
  </si>
  <si>
    <t>2.01.23</t>
  </si>
  <si>
    <t>Количество многоквартирных домов, в которых проведен капитальный ремонт</t>
  </si>
  <si>
    <t xml:space="preserve">Муниципальный показатель
</t>
  </si>
  <si>
    <t>2.02.01</t>
  </si>
  <si>
    <t>Количество отремонтированных подъездов в многоквартирных домах</t>
  </si>
  <si>
    <t>2.03.01</t>
  </si>
  <si>
    <t xml:space="preserve">Мероприятие 01.30.
Модернизация детских игровых площадок, установленных ранее с привлечением средств бюджета Московской области
</t>
  </si>
  <si>
    <t>Мероприятие 01.52.
Муниципальное задание МБУ "Комбинат благоустройства" на создание ЕЦУР</t>
  </si>
  <si>
    <t xml:space="preserve">2.10. </t>
  </si>
  <si>
    <t xml:space="preserve">2.11. </t>
  </si>
  <si>
    <t xml:space="preserve">2.12. </t>
  </si>
  <si>
    <t>Уровень освещенности территорий общественного пользования в пределах городской черты на конец года, не менее</t>
  </si>
  <si>
    <t>процент</t>
  </si>
  <si>
    <t>1.01.04</t>
  </si>
  <si>
    <t>Уровень освещенности территорий общественного пользования вне пределов городской черты на конец года, не менее</t>
  </si>
  <si>
    <t>В том числе:</t>
  </si>
  <si>
    <t>12 месяцев</t>
  </si>
  <si>
    <t>Итого 
2024 год</t>
  </si>
  <si>
    <t>1 квартал</t>
  </si>
  <si>
    <t>1 полугодие</t>
  </si>
  <si>
    <t>9 месяцев</t>
  </si>
  <si>
    <t xml:space="preserve">Мероприятие 01.04.
Мероприятие в рамках ГП МО - Устройство систем наружного освещения в рамках реализации проекта "Светлый город"
</t>
  </si>
  <si>
    <t>Выполнен ремонт асфальтового покрытия дворовых территорий</t>
  </si>
  <si>
    <t>Устранены дефекты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</si>
  <si>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Созданы и отремонтированы пешеходные коммуникации</t>
  </si>
  <si>
    <t>Приобретена коммунальная техника</t>
  </si>
  <si>
    <t>Наименование муниципального образования Московской области/наименование объекта, адрес объекта</t>
  </si>
  <si>
    <t>Мощность/прирост мощности объекта стотительства (кв.метр, погонный метр, место, койко-место и так далее)</t>
  </si>
  <si>
    <t>Виды работ  в соответствии с классификатором работ</t>
  </si>
  <si>
    <t xml:space="preserve">Сроки проведения работ </t>
  </si>
  <si>
    <t xml:space="preserve">Открытие объекта/завер-шение работ </t>
  </si>
  <si>
    <t>Предельная стоимость объекта капитального строительства/работ  (тыс. руб.)</t>
  </si>
  <si>
    <t>Профинан-сировано на 01.01.23  (тыс. руб.)</t>
  </si>
  <si>
    <t>Источники финансирова-ния</t>
  </si>
  <si>
    <t>Финансирование, в том числе распределение субсидий из бюджета Московской области (тыс. руб.)</t>
  </si>
  <si>
    <t>Работы по благоустройству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</si>
  <si>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</t>
  </si>
  <si>
    <t xml:space="preserve">Приоритетный
Региональный проект «Формирование комфортной городской среды (Московская область)»
</t>
  </si>
  <si>
    <t>Обеспечено содержание дворовых территорий и общественных пространств за счет бюджетных средств</t>
  </si>
  <si>
    <t>Установка шкафов управления наружным освещением</t>
  </si>
  <si>
    <t>Модернизация детских, игровых площадок, установленных ранее с привлечением средств бюджета Московской области</t>
  </si>
  <si>
    <t xml:space="preserve">Приоритетный
Отраслевой показатель
</t>
  </si>
  <si>
    <t>Тыс. квадратных метров</t>
  </si>
  <si>
    <t>7.2. Адресный перечень дворовых территорий, подлежащих комплексному благоустройству в 2023 г. по Губернаторской программе
 "Наше Подмосковье", финансирование которых предусмотрено мероприятием 01.03. "Обустройство и установка детских, игровых площадок на территории муниципальных образований " Подпрограммы I  "Комфортная городская среда"</t>
  </si>
  <si>
    <t xml:space="preserve"> г.о. Домодедово, г. Домодедово, ул. Лунная, д. 7</t>
  </si>
  <si>
    <t>01.02.2023-16.10.2023</t>
  </si>
  <si>
    <t>г.о. Домодедово, г. Домодедово, ул. Королева, д. 3</t>
  </si>
  <si>
    <t>г.о. Домодедово, г. Домодедово, мкр. Востряково, ул. 1-ая Южная, д.21</t>
  </si>
  <si>
    <t>Наименование муниципального образовании адрес объекта (наименование объекта)</t>
  </si>
  <si>
    <t>Год реализации</t>
  </si>
  <si>
    <t>МАУК «Городской парк культуры и отдыха «Ёлочки» ОП "Взлет"</t>
  </si>
  <si>
    <t>Благоустройство Привокзальной площади, расположенной по адресу: Московская область, г. Домодедово, ул. Корнеева</t>
  </si>
  <si>
    <t>Благоустроены общественные территории, ед.</t>
  </si>
  <si>
    <t xml:space="preserve">Благоустроены общественные территории, ед. </t>
  </si>
  <si>
    <t>Реализованы проекты создания комфортной городской среды согласно приложению «Перечень мероприятий по обеспечению реализации проектов-победителей Всероссийского конкурса лучших проектов создания комфортной городской среды» к соглашению о предоставлении иного межбюджетного трансферта между Министерством благоустройства Московской области и муниципальным образованием Московской области в срок, установленный «Графиком выполнения мероприятий получателя иного межбюджетного трансферта – победителя Всероссийского конкурса лучших проектов создания комфортной городской среды, включающей в том числе информацию по проектированию, строительству (ремонту, реконструкции) и вводу в эксплуатацию объектов капитального строительства, сроки выполнения по каждому этапу», ед.</t>
  </si>
  <si>
    <t>Изготовление и установка стелы по адресу: Московская область, городской округ Домодедово, д. Степыгино</t>
  </si>
  <si>
    <t>Замена неэнергоэффективных светильников наружного освещения</t>
  </si>
  <si>
    <r>
      <t>7.3. Адресный перечень общественных территорий городского округа Домодедово для выполнения работ по благоустройству территорий в 2023-2027 годах, финансирование которых предусмотрено мероприятиями F2.01. "Реализация программ формирования современной городской среды в части благоустройства общественных территорий", F2.03. " 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скверов)", 01.01. "Изготовление и установка стел", 01.02 "Благоустройство лесопарковых зон"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Подпрограммы I  "Комфортная городская среда"
</t>
    </r>
  </si>
  <si>
    <t>Благоустройство лесопарковой зоны «Гальчино»», адрес: Московская область, г.о. Домодедово, вблизи д. Гальчино и СНТ «Барыбино</t>
  </si>
  <si>
    <t>На территориях общественного пользования в пределах городской чертыи вне городской черты повышен уровень освещенности, ед.</t>
  </si>
  <si>
    <t xml:space="preserve">1.F2.01, 1.F2.02, 1.F2.03, 1.F2.04, 1.01.01, 1.01.02, 1.01.03, 1.01.04, 2.01.03 </t>
  </si>
  <si>
    <t>2.F2.01</t>
  </si>
  <si>
    <t>2.01.20</t>
  </si>
  <si>
    <t>2.01.30</t>
  </si>
  <si>
    <t>30</t>
  </si>
  <si>
    <t>Созданы и отремонтированы пешеходные коммуникации за счет средств городского округа Домодедово  Московской области</t>
  </si>
  <si>
    <t>Благоустроены дворовые территории за счет средств городского округа Домодедово Московской области</t>
  </si>
  <si>
    <t>Сквер у железнодорожной станции «Белые Столбы» по адресу: г. Домодедово, мкр. Белые Столбы, улица Кирова, 3А</t>
  </si>
  <si>
    <t xml:space="preserve">1.3. </t>
  </si>
  <si>
    <t xml:space="preserve">2.5. </t>
  </si>
  <si>
    <t xml:space="preserve">2.6. </t>
  </si>
  <si>
    <t>7. Подпрограмма  I "Комфортная городская среда"</t>
  </si>
  <si>
    <t xml:space="preserve">Мероприятие 01.20.
Благоустройство общественных территорий муниципальных образований Московской области (за исключением мероприятий по содержанию территорий)
</t>
  </si>
  <si>
    <t>Мероприятие 01.20. 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</si>
  <si>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1.F2.01, 1.F2.02, 1.F2.03, 1.01.01, 1.01.02, 1.01.20</t>
  </si>
  <si>
    <t xml:space="preserve">Приложение  № 3 к постановлению Администрации городского округа Домодедово </t>
  </si>
  <si>
    <t>Мероприятие 01.12. 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</si>
  <si>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Количество территорий общего пользования, в отношении которых завершены работы по благоустройству и осуществлено предоставление иного межбюджетного трансферта,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</si>
</sst>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#,##0.00\ _₽"/>
    <numFmt numFmtId="166" formatCode="#,##0.00\ _₽;\-#,##0.00\ _₽"/>
  </numFmts>
  <fonts count="25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>
      <protection locked="0"/>
    </xf>
    <xf numFmtId="0" fontId="6" fillId="0" borderId="0"/>
  </cellStyleXfs>
  <cellXfs count="263">
    <xf numFmtId="0" fontId="0" fillId="0" borderId="0" xfId="0"/>
    <xf numFmtId="0" fontId="8" fillId="0" borderId="0" xfId="0" applyFont="1" applyFill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7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/>
    <xf numFmtId="2" fontId="6" fillId="0" borderId="0" xfId="0" applyNumberFormat="1" applyFont="1" applyFill="1"/>
    <xf numFmtId="164" fontId="1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9" fillId="0" borderId="0" xfId="0" applyFont="1" applyFill="1"/>
    <xf numFmtId="0" fontId="11" fillId="0" borderId="0" xfId="0" applyFont="1" applyFill="1"/>
    <xf numFmtId="4" fontId="11" fillId="0" borderId="0" xfId="0" applyNumberFormat="1" applyFont="1" applyFill="1"/>
    <xf numFmtId="164" fontId="1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1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20" fillId="0" borderId="3" xfId="0" applyNumberFormat="1" applyFont="1" applyFill="1" applyBorder="1" applyAlignment="1">
      <alignment horizontal="center" vertical="top" wrapText="1"/>
    </xf>
    <xf numFmtId="0" fontId="20" fillId="0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0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top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16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3" fillId="0" borderId="5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38" xfId="0" applyNumberFormat="1" applyFont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0" zoomScaleNormal="100" zoomScaleSheetLayoutView="70" workbookViewId="0">
      <selection activeCell="L5" sqref="L5:L8"/>
    </sheetView>
  </sheetViews>
  <sheetFormatPr defaultColWidth="9.140625" defaultRowHeight="15.75" x14ac:dyDescent="0.25"/>
  <cols>
    <col min="1" max="1" width="9.140625" style="10"/>
    <col min="2" max="2" width="44.42578125" style="19" customWidth="1"/>
    <col min="3" max="3" width="25.140625" style="82" customWidth="1"/>
    <col min="4" max="4" width="12" style="19" customWidth="1"/>
    <col min="5" max="5" width="12.42578125" style="19" customWidth="1"/>
    <col min="6" max="10" width="10" style="19" customWidth="1"/>
    <col min="11" max="11" width="17.85546875" style="19" customWidth="1"/>
    <col min="12" max="12" width="29.42578125" style="19" customWidth="1"/>
    <col min="13" max="16384" width="9.140625" style="1"/>
  </cols>
  <sheetData>
    <row r="1" spans="1:12" x14ac:dyDescent="0.25">
      <c r="L1" s="47" t="s">
        <v>97</v>
      </c>
    </row>
    <row r="2" spans="1:12" x14ac:dyDescent="0.25">
      <c r="L2" s="47"/>
    </row>
    <row r="3" spans="1:12" x14ac:dyDescent="0.25">
      <c r="L3" s="47" t="s">
        <v>98</v>
      </c>
    </row>
    <row r="4" spans="1:12" x14ac:dyDescent="0.25">
      <c r="L4" s="47"/>
    </row>
    <row r="5" spans="1:12" x14ac:dyDescent="0.25">
      <c r="L5" s="46" t="s">
        <v>100</v>
      </c>
    </row>
    <row r="6" spans="1:12" x14ac:dyDescent="0.25">
      <c r="L6" s="46" t="s">
        <v>116</v>
      </c>
    </row>
    <row r="7" spans="1:12" x14ac:dyDescent="0.25">
      <c r="L7" s="48" t="s">
        <v>104</v>
      </c>
    </row>
    <row r="8" spans="1:12" x14ac:dyDescent="0.25">
      <c r="L8" s="48" t="s">
        <v>117</v>
      </c>
    </row>
    <row r="9" spans="1:12" x14ac:dyDescent="0.25">
      <c r="L9" s="47"/>
    </row>
    <row r="10" spans="1:12" s="53" customFormat="1" ht="18.75" x14ac:dyDescent="0.2">
      <c r="A10" s="134" t="s">
        <v>118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s="53" customFormat="1" ht="18.75" x14ac:dyDescent="0.2">
      <c r="A11" s="134" t="s">
        <v>119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6.5" thickBot="1" x14ac:dyDescent="0.3">
      <c r="A12" s="54"/>
      <c r="B12" s="55"/>
      <c r="C12" s="83"/>
      <c r="D12" s="55"/>
      <c r="E12" s="55"/>
      <c r="F12" s="55"/>
      <c r="G12" s="55"/>
      <c r="H12" s="55"/>
      <c r="I12" s="55"/>
      <c r="J12" s="55"/>
      <c r="K12" s="55"/>
      <c r="L12" s="55"/>
    </row>
    <row r="13" spans="1:12" x14ac:dyDescent="0.2">
      <c r="A13" s="135" t="s">
        <v>120</v>
      </c>
      <c r="B13" s="137" t="s">
        <v>121</v>
      </c>
      <c r="C13" s="137" t="s">
        <v>122</v>
      </c>
      <c r="D13" s="137" t="s">
        <v>123</v>
      </c>
      <c r="E13" s="137" t="s">
        <v>124</v>
      </c>
      <c r="F13" s="137" t="s">
        <v>125</v>
      </c>
      <c r="G13" s="137"/>
      <c r="H13" s="137"/>
      <c r="I13" s="137"/>
      <c r="J13" s="137"/>
      <c r="K13" s="139" t="s">
        <v>126</v>
      </c>
      <c r="L13" s="141" t="s">
        <v>127</v>
      </c>
    </row>
    <row r="14" spans="1:12" ht="15" x14ac:dyDescent="0.2">
      <c r="A14" s="136"/>
      <c r="B14" s="138"/>
      <c r="C14" s="138"/>
      <c r="D14" s="138"/>
      <c r="E14" s="138"/>
      <c r="F14" s="56" t="s">
        <v>128</v>
      </c>
      <c r="G14" s="56" t="s">
        <v>129</v>
      </c>
      <c r="H14" s="56" t="s">
        <v>130</v>
      </c>
      <c r="I14" s="56" t="s">
        <v>131</v>
      </c>
      <c r="J14" s="56" t="s">
        <v>132</v>
      </c>
      <c r="K14" s="140"/>
      <c r="L14" s="142"/>
    </row>
    <row r="15" spans="1:12" x14ac:dyDescent="0.2">
      <c r="A15" s="57"/>
      <c r="B15" s="58">
        <v>2</v>
      </c>
      <c r="C15" s="81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9">
        <v>12</v>
      </c>
    </row>
    <row r="16" spans="1:12" x14ac:dyDescent="0.2">
      <c r="A16" s="124" t="s">
        <v>133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6"/>
    </row>
    <row r="17" spans="1:12" ht="66.75" customHeight="1" x14ac:dyDescent="0.2">
      <c r="A17" s="57">
        <v>1</v>
      </c>
      <c r="B17" s="60" t="s">
        <v>134</v>
      </c>
      <c r="C17" s="61" t="s">
        <v>135</v>
      </c>
      <c r="D17" s="62" t="s">
        <v>136</v>
      </c>
      <c r="E17" s="90" t="s">
        <v>24</v>
      </c>
      <c r="F17" s="90" t="s">
        <v>89</v>
      </c>
      <c r="G17" s="90" t="s">
        <v>24</v>
      </c>
      <c r="H17" s="90" t="s">
        <v>24</v>
      </c>
      <c r="I17" s="90" t="s">
        <v>24</v>
      </c>
      <c r="J17" s="90" t="s">
        <v>33</v>
      </c>
      <c r="K17" s="132" t="s">
        <v>137</v>
      </c>
      <c r="L17" s="63" t="s">
        <v>228</v>
      </c>
    </row>
    <row r="18" spans="1:12" ht="31.5" customHeight="1" x14ac:dyDescent="0.2">
      <c r="A18" s="57">
        <v>2</v>
      </c>
      <c r="B18" s="60" t="s">
        <v>138</v>
      </c>
      <c r="C18" s="61" t="s">
        <v>139</v>
      </c>
      <c r="D18" s="62" t="s">
        <v>136</v>
      </c>
      <c r="E18" s="62">
        <v>2</v>
      </c>
      <c r="F18" s="62">
        <v>3</v>
      </c>
      <c r="G18" s="62">
        <v>0</v>
      </c>
      <c r="H18" s="90" t="s">
        <v>33</v>
      </c>
      <c r="I18" s="90" t="s">
        <v>33</v>
      </c>
      <c r="J18" s="90" t="s">
        <v>33</v>
      </c>
      <c r="K18" s="143"/>
      <c r="L18" s="64" t="s">
        <v>140</v>
      </c>
    </row>
    <row r="19" spans="1:12" ht="78.75" x14ac:dyDescent="0.2">
      <c r="A19" s="57">
        <v>3</v>
      </c>
      <c r="B19" s="60" t="s">
        <v>141</v>
      </c>
      <c r="C19" s="61" t="s">
        <v>135</v>
      </c>
      <c r="D19" s="62" t="s">
        <v>136</v>
      </c>
      <c r="E19" s="62">
        <v>0</v>
      </c>
      <c r="F19" s="62">
        <v>0</v>
      </c>
      <c r="G19" s="62">
        <v>0</v>
      </c>
      <c r="H19" s="90" t="s">
        <v>33</v>
      </c>
      <c r="I19" s="90" t="s">
        <v>33</v>
      </c>
      <c r="J19" s="90" t="s">
        <v>33</v>
      </c>
      <c r="K19" s="143"/>
      <c r="L19" s="64" t="s">
        <v>142</v>
      </c>
    </row>
    <row r="20" spans="1:12" ht="47.25" x14ac:dyDescent="0.2">
      <c r="A20" s="57">
        <v>4</v>
      </c>
      <c r="B20" s="60" t="s">
        <v>165</v>
      </c>
      <c r="C20" s="61" t="s">
        <v>139</v>
      </c>
      <c r="D20" s="62" t="s">
        <v>166</v>
      </c>
      <c r="E20" s="62">
        <v>98.76</v>
      </c>
      <c r="F20" s="62">
        <v>98.76</v>
      </c>
      <c r="G20" s="62">
        <v>98.76</v>
      </c>
      <c r="H20" s="90" t="s">
        <v>33</v>
      </c>
      <c r="I20" s="90" t="s">
        <v>33</v>
      </c>
      <c r="J20" s="90" t="s">
        <v>33</v>
      </c>
      <c r="K20" s="143"/>
      <c r="L20" s="64" t="s">
        <v>167</v>
      </c>
    </row>
    <row r="21" spans="1:12" ht="47.25" x14ac:dyDescent="0.2">
      <c r="A21" s="57">
        <v>5</v>
      </c>
      <c r="B21" s="60" t="s">
        <v>168</v>
      </c>
      <c r="C21" s="61" t="s">
        <v>139</v>
      </c>
      <c r="D21" s="62" t="s">
        <v>166</v>
      </c>
      <c r="E21" s="62">
        <v>96.82</v>
      </c>
      <c r="F21" s="62">
        <v>96.82</v>
      </c>
      <c r="G21" s="62">
        <v>96.94</v>
      </c>
      <c r="H21" s="99" t="s">
        <v>33</v>
      </c>
      <c r="I21" s="99" t="s">
        <v>33</v>
      </c>
      <c r="J21" s="99" t="s">
        <v>33</v>
      </c>
      <c r="K21" s="143"/>
      <c r="L21" s="64" t="s">
        <v>167</v>
      </c>
    </row>
    <row r="22" spans="1:12" ht="111.75" customHeight="1" x14ac:dyDescent="0.2">
      <c r="A22" s="57">
        <v>6</v>
      </c>
      <c r="B22" s="96" t="s">
        <v>190</v>
      </c>
      <c r="C22" s="61" t="s">
        <v>191</v>
      </c>
      <c r="D22" s="62" t="s">
        <v>166</v>
      </c>
      <c r="E22" s="62" t="s">
        <v>87</v>
      </c>
      <c r="F22" s="62" t="s">
        <v>87</v>
      </c>
      <c r="G22" s="62">
        <v>30</v>
      </c>
      <c r="H22" s="121" t="s">
        <v>218</v>
      </c>
      <c r="I22" s="121" t="s">
        <v>218</v>
      </c>
      <c r="J22" s="121" t="s">
        <v>218</v>
      </c>
      <c r="K22" s="143"/>
      <c r="L22" s="64" t="s">
        <v>214</v>
      </c>
    </row>
    <row r="23" spans="1:12" ht="16.5" thickBot="1" x14ac:dyDescent="0.25">
      <c r="A23" s="127" t="s">
        <v>143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1:12" ht="31.5" x14ac:dyDescent="0.2">
      <c r="A24" s="65">
        <v>1</v>
      </c>
      <c r="B24" s="66" t="s">
        <v>176</v>
      </c>
      <c r="C24" s="67" t="s">
        <v>139</v>
      </c>
      <c r="D24" s="68" t="s">
        <v>136</v>
      </c>
      <c r="E24" s="69">
        <v>1</v>
      </c>
      <c r="F24" s="70">
        <v>2</v>
      </c>
      <c r="G24" s="69">
        <v>1</v>
      </c>
      <c r="H24" s="69">
        <v>0</v>
      </c>
      <c r="I24" s="69">
        <v>0</v>
      </c>
      <c r="J24" s="69">
        <v>0</v>
      </c>
      <c r="K24" s="130" t="s">
        <v>137</v>
      </c>
      <c r="L24" s="71" t="s">
        <v>215</v>
      </c>
    </row>
    <row r="25" spans="1:12" ht="78.75" x14ac:dyDescent="0.2">
      <c r="A25" s="57">
        <v>2</v>
      </c>
      <c r="B25" s="60" t="s">
        <v>177</v>
      </c>
      <c r="C25" s="61" t="s">
        <v>139</v>
      </c>
      <c r="D25" s="62" t="s">
        <v>144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131"/>
      <c r="L25" s="72" t="s">
        <v>145</v>
      </c>
    </row>
    <row r="26" spans="1:12" ht="31.5" x14ac:dyDescent="0.2">
      <c r="A26" s="57">
        <v>3</v>
      </c>
      <c r="B26" s="60" t="s">
        <v>178</v>
      </c>
      <c r="C26" s="61" t="s">
        <v>139</v>
      </c>
      <c r="D26" s="62" t="s">
        <v>136</v>
      </c>
      <c r="E26" s="62">
        <v>0</v>
      </c>
      <c r="F26" s="73">
        <v>4</v>
      </c>
      <c r="G26" s="62">
        <v>2</v>
      </c>
      <c r="H26" s="62">
        <v>0</v>
      </c>
      <c r="I26" s="62">
        <v>0</v>
      </c>
      <c r="J26" s="62">
        <v>0</v>
      </c>
      <c r="K26" s="131"/>
      <c r="L26" s="72" t="s">
        <v>146</v>
      </c>
    </row>
    <row r="27" spans="1:12" ht="25.5" x14ac:dyDescent="0.2">
      <c r="A27" s="57">
        <v>4</v>
      </c>
      <c r="B27" s="60" t="s">
        <v>179</v>
      </c>
      <c r="C27" s="61" t="s">
        <v>147</v>
      </c>
      <c r="D27" s="62" t="s">
        <v>136</v>
      </c>
      <c r="E27" s="74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131"/>
      <c r="L27" s="72" t="s">
        <v>148</v>
      </c>
    </row>
    <row r="28" spans="1:12" ht="47.25" x14ac:dyDescent="0.2">
      <c r="A28" s="75">
        <v>5</v>
      </c>
      <c r="B28" s="76" t="s">
        <v>220</v>
      </c>
      <c r="C28" s="84" t="s">
        <v>149</v>
      </c>
      <c r="D28" s="62" t="s">
        <v>136</v>
      </c>
      <c r="E28" s="74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131"/>
      <c r="L28" s="72" t="s">
        <v>150</v>
      </c>
    </row>
    <row r="29" spans="1:12" ht="47.25" x14ac:dyDescent="0.2">
      <c r="A29" s="57">
        <v>6</v>
      </c>
      <c r="B29" s="96" t="s">
        <v>219</v>
      </c>
      <c r="C29" s="84" t="s">
        <v>149</v>
      </c>
      <c r="D29" s="62" t="s">
        <v>136</v>
      </c>
      <c r="E29" s="74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131"/>
      <c r="L29" s="72" t="s">
        <v>146</v>
      </c>
    </row>
    <row r="30" spans="1:12" ht="47.25" x14ac:dyDescent="0.2">
      <c r="A30" s="75">
        <v>7</v>
      </c>
      <c r="B30" s="96" t="s">
        <v>192</v>
      </c>
      <c r="C30" s="84" t="s">
        <v>149</v>
      </c>
      <c r="D30" s="62" t="s">
        <v>196</v>
      </c>
      <c r="E30" s="74">
        <v>0</v>
      </c>
      <c r="F30" s="120">
        <v>2833.35</v>
      </c>
      <c r="G30" s="120">
        <v>3319.33</v>
      </c>
      <c r="H30" s="120">
        <v>3319.33</v>
      </c>
      <c r="I30" s="120">
        <v>3319.33</v>
      </c>
      <c r="J30" s="120">
        <v>3319.33</v>
      </c>
      <c r="K30" s="131"/>
      <c r="L30" s="64" t="s">
        <v>151</v>
      </c>
    </row>
    <row r="31" spans="1:12" ht="25.5" x14ac:dyDescent="0.2">
      <c r="A31" s="57">
        <v>8</v>
      </c>
      <c r="B31" s="96" t="s">
        <v>152</v>
      </c>
      <c r="C31" s="61" t="s">
        <v>139</v>
      </c>
      <c r="D31" s="62" t="s">
        <v>136</v>
      </c>
      <c r="E31" s="74">
        <v>4</v>
      </c>
      <c r="F31" s="62">
        <v>3</v>
      </c>
      <c r="G31" s="62">
        <v>0</v>
      </c>
      <c r="H31" s="62">
        <v>0</v>
      </c>
      <c r="I31" s="62">
        <v>0</v>
      </c>
      <c r="J31" s="62">
        <v>0</v>
      </c>
      <c r="K31" s="131"/>
      <c r="L31" s="64" t="s">
        <v>216</v>
      </c>
    </row>
    <row r="32" spans="1:12" ht="31.5" x14ac:dyDescent="0.2">
      <c r="A32" s="75">
        <v>9</v>
      </c>
      <c r="B32" s="96" t="s">
        <v>210</v>
      </c>
      <c r="C32" s="61" t="s">
        <v>147</v>
      </c>
      <c r="D32" s="62" t="s">
        <v>136</v>
      </c>
      <c r="E32" s="74">
        <v>0</v>
      </c>
      <c r="F32" s="74">
        <v>3112</v>
      </c>
      <c r="G32" s="74">
        <v>2672</v>
      </c>
      <c r="H32" s="74">
        <v>0</v>
      </c>
      <c r="I32" s="74">
        <v>0</v>
      </c>
      <c r="J32" s="74">
        <v>0</v>
      </c>
      <c r="K32" s="131"/>
      <c r="L32" s="64" t="s">
        <v>153</v>
      </c>
    </row>
    <row r="33" spans="1:12" ht="31.5" x14ac:dyDescent="0.2">
      <c r="A33" s="57">
        <v>10</v>
      </c>
      <c r="B33" s="96" t="s">
        <v>193</v>
      </c>
      <c r="C33" s="61" t="s">
        <v>147</v>
      </c>
      <c r="D33" s="62" t="s">
        <v>136</v>
      </c>
      <c r="E33" s="74">
        <v>0</v>
      </c>
      <c r="F33" s="74">
        <v>10</v>
      </c>
      <c r="G33" s="74">
        <v>81</v>
      </c>
      <c r="H33" s="74">
        <v>0</v>
      </c>
      <c r="I33" s="74">
        <v>0</v>
      </c>
      <c r="J33" s="74">
        <v>0</v>
      </c>
      <c r="K33" s="131"/>
      <c r="L33" s="64" t="s">
        <v>154</v>
      </c>
    </row>
    <row r="34" spans="1:12" ht="33.75" customHeight="1" x14ac:dyDescent="0.2">
      <c r="A34" s="75">
        <v>11</v>
      </c>
      <c r="B34" s="96" t="s">
        <v>155</v>
      </c>
      <c r="C34" s="61" t="s">
        <v>156</v>
      </c>
      <c r="D34" s="62" t="s">
        <v>136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131"/>
      <c r="L34" s="64" t="s">
        <v>157</v>
      </c>
    </row>
    <row r="35" spans="1:12" ht="33" customHeight="1" x14ac:dyDescent="0.2">
      <c r="A35" s="57">
        <v>12</v>
      </c>
      <c r="B35" s="96" t="s">
        <v>158</v>
      </c>
      <c r="C35" s="61" t="s">
        <v>156</v>
      </c>
      <c r="D35" s="62" t="s">
        <v>136</v>
      </c>
      <c r="E35" s="77">
        <v>0</v>
      </c>
      <c r="F35" s="77">
        <v>0</v>
      </c>
      <c r="G35" s="77">
        <v>32</v>
      </c>
      <c r="H35" s="77">
        <v>0</v>
      </c>
      <c r="I35" s="77">
        <v>0</v>
      </c>
      <c r="J35" s="77">
        <v>0</v>
      </c>
      <c r="K35" s="132"/>
      <c r="L35" s="64" t="s">
        <v>159</v>
      </c>
    </row>
    <row r="36" spans="1:12" ht="62.25" customHeight="1" thickBot="1" x14ac:dyDescent="0.25">
      <c r="A36" s="57">
        <v>13</v>
      </c>
      <c r="B36" s="117" t="s">
        <v>194</v>
      </c>
      <c r="C36" s="100" t="s">
        <v>195</v>
      </c>
      <c r="D36" s="101" t="s">
        <v>136</v>
      </c>
      <c r="E36" s="102">
        <v>0</v>
      </c>
      <c r="F36" s="102">
        <v>0</v>
      </c>
      <c r="G36" s="102">
        <v>1</v>
      </c>
      <c r="H36" s="102">
        <v>0</v>
      </c>
      <c r="I36" s="102">
        <v>0</v>
      </c>
      <c r="J36" s="102">
        <v>0</v>
      </c>
      <c r="K36" s="133"/>
      <c r="L36" s="103" t="s">
        <v>217</v>
      </c>
    </row>
    <row r="37" spans="1:12" x14ac:dyDescent="0.25">
      <c r="L37" s="78"/>
    </row>
  </sheetData>
  <mergeCells count="14">
    <mergeCell ref="A16:L16"/>
    <mergeCell ref="A23:L23"/>
    <mergeCell ref="K24:K36"/>
    <mergeCell ref="A10:L10"/>
    <mergeCell ref="A11:L11"/>
    <mergeCell ref="A13:A14"/>
    <mergeCell ref="B13:B14"/>
    <mergeCell ref="C13:C14"/>
    <mergeCell ref="D13:D14"/>
    <mergeCell ref="E13:E14"/>
    <mergeCell ref="F13:J13"/>
    <mergeCell ref="K13:K14"/>
    <mergeCell ref="L13:L14"/>
    <mergeCell ref="K17:K22"/>
  </mergeCells>
  <pageMargins left="0.51181102362204722" right="0.51181102362204722" top="0.55118110236220474" bottom="0.55118110236220474" header="0.31496062992125984" footer="0.31496062992125984"/>
  <pageSetup paperSize="9" scale="6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view="pageBreakPreview" topLeftCell="A64" zoomScale="90" zoomScaleNormal="100" zoomScaleSheetLayoutView="90" workbookViewId="0">
      <selection activeCell="B91" sqref="B91:B95"/>
    </sheetView>
  </sheetViews>
  <sheetFormatPr defaultColWidth="9.140625" defaultRowHeight="15.75" customHeight="1" x14ac:dyDescent="0.2"/>
  <cols>
    <col min="1" max="1" width="6.7109375" style="15" customWidth="1"/>
    <col min="2" max="2" width="55.5703125" style="15" customWidth="1"/>
    <col min="3" max="3" width="13.85546875" style="15" customWidth="1"/>
    <col min="4" max="4" width="49.85546875" style="15" customWidth="1"/>
    <col min="5" max="5" width="14.5703125" style="13" customWidth="1"/>
    <col min="6" max="6" width="14.5703125" style="5" customWidth="1"/>
    <col min="7" max="7" width="9.85546875" style="13" customWidth="1"/>
    <col min="8" max="8" width="7.7109375" style="13" customWidth="1"/>
    <col min="9" max="9" width="9.140625" style="13" customWidth="1"/>
    <col min="10" max="11" width="7.7109375" style="13" customWidth="1"/>
    <col min="12" max="12" width="14.7109375" style="5" customWidth="1"/>
    <col min="13" max="13" width="15" style="5" customWidth="1"/>
    <col min="14" max="14" width="12.85546875" style="5" customWidth="1"/>
    <col min="15" max="15" width="21.7109375" style="5" customWidth="1"/>
    <col min="16" max="16" width="18.7109375" style="15" customWidth="1"/>
    <col min="17" max="17" width="13.7109375" style="15" customWidth="1"/>
    <col min="18" max="18" width="9.85546875" style="15" bestFit="1" customWidth="1"/>
    <col min="19" max="19" width="12.5703125" style="15" customWidth="1"/>
    <col min="20" max="16384" width="9.140625" style="15"/>
  </cols>
  <sheetData>
    <row r="1" spans="1:16" s="1" customFormat="1" ht="15.75" customHeight="1" x14ac:dyDescent="0.25">
      <c r="A1" s="10"/>
      <c r="B1" s="19"/>
      <c r="C1" s="19"/>
      <c r="D1" s="19"/>
      <c r="E1" s="19"/>
      <c r="G1" s="19"/>
      <c r="H1" s="19"/>
      <c r="I1" s="19"/>
      <c r="J1" s="19"/>
      <c r="K1" s="19"/>
      <c r="O1" s="47" t="s">
        <v>229</v>
      </c>
    </row>
    <row r="2" spans="1:16" s="1" customFormat="1" ht="15.75" customHeight="1" x14ac:dyDescent="0.25">
      <c r="A2" s="10"/>
      <c r="B2" s="19"/>
      <c r="C2" s="19"/>
      <c r="D2" s="19"/>
      <c r="E2" s="19"/>
      <c r="G2" s="19"/>
      <c r="H2" s="19"/>
      <c r="I2" s="19"/>
      <c r="J2" s="19"/>
      <c r="K2" s="19"/>
      <c r="O2" s="47"/>
    </row>
    <row r="3" spans="1:16" s="1" customFormat="1" ht="15.75" customHeight="1" x14ac:dyDescent="0.25">
      <c r="A3" s="10"/>
      <c r="B3" s="19"/>
      <c r="C3" s="19"/>
      <c r="D3" s="19"/>
      <c r="E3" s="19"/>
      <c r="G3" s="19"/>
      <c r="H3" s="19"/>
      <c r="I3" s="19"/>
      <c r="J3" s="19"/>
      <c r="K3" s="19"/>
      <c r="O3" s="47" t="s">
        <v>98</v>
      </c>
    </row>
    <row r="4" spans="1:16" s="1" customFormat="1" ht="15.75" customHeight="1" x14ac:dyDescent="0.25">
      <c r="A4" s="10"/>
      <c r="B4" s="19"/>
      <c r="C4" s="19"/>
      <c r="D4" s="19"/>
      <c r="E4" s="19"/>
      <c r="G4" s="19"/>
      <c r="H4" s="19"/>
      <c r="I4" s="19"/>
      <c r="J4" s="19"/>
      <c r="K4" s="19"/>
      <c r="O4" s="47"/>
    </row>
    <row r="5" spans="1:16" s="1" customFormat="1" ht="15.75" customHeight="1" x14ac:dyDescent="0.25">
      <c r="A5" s="10"/>
      <c r="B5" s="19"/>
      <c r="C5" s="19"/>
      <c r="D5" s="19"/>
      <c r="E5" s="19"/>
      <c r="G5" s="19"/>
      <c r="H5" s="19"/>
      <c r="I5" s="19"/>
      <c r="J5" s="19"/>
      <c r="K5" s="19"/>
      <c r="O5" s="46" t="s">
        <v>100</v>
      </c>
    </row>
    <row r="6" spans="1:16" s="1" customFormat="1" ht="15.75" customHeight="1" x14ac:dyDescent="0.25">
      <c r="A6" s="10"/>
      <c r="B6" s="19"/>
      <c r="C6" s="19"/>
      <c r="D6" s="19"/>
      <c r="E6" s="19"/>
      <c r="G6" s="19"/>
      <c r="H6" s="19"/>
      <c r="I6" s="19"/>
      <c r="J6" s="19"/>
      <c r="K6" s="19"/>
      <c r="O6" s="46" t="s">
        <v>102</v>
      </c>
    </row>
    <row r="7" spans="1:16" s="1" customFormat="1" ht="15.75" customHeight="1" x14ac:dyDescent="0.25">
      <c r="A7" s="10"/>
      <c r="B7" s="19"/>
      <c r="C7" s="19"/>
      <c r="D7" s="19"/>
      <c r="E7" s="19"/>
      <c r="G7" s="19"/>
      <c r="H7" s="19"/>
      <c r="I7" s="19"/>
      <c r="J7" s="19"/>
      <c r="K7" s="19"/>
      <c r="O7" s="48" t="s">
        <v>104</v>
      </c>
    </row>
    <row r="8" spans="1:16" s="1" customFormat="1" ht="15.75" customHeight="1" x14ac:dyDescent="0.25">
      <c r="A8" s="10"/>
      <c r="B8" s="19"/>
      <c r="C8" s="19"/>
      <c r="D8" s="19"/>
      <c r="E8" s="19"/>
      <c r="G8" s="19"/>
      <c r="H8" s="19"/>
      <c r="I8" s="19"/>
      <c r="J8" s="19"/>
      <c r="K8" s="19"/>
      <c r="O8" s="48" t="s">
        <v>103</v>
      </c>
    </row>
    <row r="9" spans="1:16" s="1" customFormat="1" ht="15.75" customHeight="1" x14ac:dyDescent="0.25">
      <c r="A9" s="10"/>
      <c r="B9" s="19"/>
      <c r="C9" s="19"/>
      <c r="D9" s="19"/>
      <c r="E9" s="19"/>
      <c r="G9" s="19"/>
      <c r="H9" s="19"/>
      <c r="I9" s="19"/>
      <c r="J9" s="19"/>
      <c r="K9" s="19"/>
      <c r="O9" s="48"/>
    </row>
    <row r="10" spans="1:16" s="1" customFormat="1" x14ac:dyDescent="0.2">
      <c r="A10" s="167" t="s">
        <v>225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6" s="14" customFormat="1" ht="15.75" customHeight="1" x14ac:dyDescent="0.2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6" ht="15.75" customHeight="1" x14ac:dyDescent="0.2">
      <c r="A12" s="167" t="s">
        <v>105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6" s="14" customFormat="1" ht="15.75" customHeight="1" x14ac:dyDescent="0.2">
      <c r="A13" s="8"/>
      <c r="B13" s="8"/>
      <c r="C13" s="8"/>
      <c r="D13" s="8"/>
      <c r="E13" s="11"/>
      <c r="F13" s="4"/>
      <c r="G13" s="11"/>
      <c r="H13" s="11"/>
      <c r="I13" s="11"/>
      <c r="J13" s="11"/>
      <c r="K13" s="11"/>
      <c r="L13" s="4"/>
      <c r="M13" s="4"/>
      <c r="N13" s="4"/>
      <c r="O13" s="4"/>
    </row>
    <row r="14" spans="1:16" ht="15.75" customHeight="1" x14ac:dyDescent="0.2">
      <c r="A14" s="153" t="s">
        <v>3</v>
      </c>
      <c r="B14" s="153" t="s">
        <v>13</v>
      </c>
      <c r="C14" s="153" t="s">
        <v>14</v>
      </c>
      <c r="D14" s="153" t="s">
        <v>6</v>
      </c>
      <c r="E14" s="168" t="s">
        <v>15</v>
      </c>
      <c r="F14" s="163" t="s">
        <v>7</v>
      </c>
      <c r="G14" s="164"/>
      <c r="H14" s="164"/>
      <c r="I14" s="164"/>
      <c r="J14" s="164"/>
      <c r="K14" s="164"/>
      <c r="L14" s="164"/>
      <c r="M14" s="164"/>
      <c r="N14" s="165"/>
      <c r="O14" s="168" t="s">
        <v>9</v>
      </c>
    </row>
    <row r="15" spans="1:16" ht="15.75" customHeight="1" x14ac:dyDescent="0.2">
      <c r="A15" s="153"/>
      <c r="B15" s="153"/>
      <c r="C15" s="153"/>
      <c r="D15" s="153"/>
      <c r="E15" s="169"/>
      <c r="F15" s="80" t="s">
        <v>128</v>
      </c>
      <c r="G15" s="170" t="s">
        <v>28</v>
      </c>
      <c r="H15" s="171"/>
      <c r="I15" s="171"/>
      <c r="J15" s="171"/>
      <c r="K15" s="172"/>
      <c r="L15" s="50" t="s">
        <v>37</v>
      </c>
      <c r="M15" s="50" t="s">
        <v>38</v>
      </c>
      <c r="N15" s="50" t="s">
        <v>39</v>
      </c>
      <c r="O15" s="169"/>
    </row>
    <row r="16" spans="1:16" ht="15.75" customHeight="1" x14ac:dyDescent="0.2">
      <c r="A16" s="52">
        <v>1</v>
      </c>
      <c r="B16" s="52">
        <v>2</v>
      </c>
      <c r="C16" s="52">
        <v>3</v>
      </c>
      <c r="D16" s="52">
        <v>4</v>
      </c>
      <c r="E16" s="45">
        <v>5</v>
      </c>
      <c r="F16" s="45">
        <v>6</v>
      </c>
      <c r="G16" s="163">
        <v>7</v>
      </c>
      <c r="H16" s="164"/>
      <c r="I16" s="164"/>
      <c r="J16" s="164"/>
      <c r="K16" s="165"/>
      <c r="L16" s="45">
        <v>8</v>
      </c>
      <c r="M16" s="45">
        <v>9</v>
      </c>
      <c r="N16" s="45">
        <v>10</v>
      </c>
      <c r="O16" s="45">
        <v>11</v>
      </c>
    </row>
    <row r="17" spans="1:15" ht="15.75" customHeight="1" x14ac:dyDescent="0.2">
      <c r="A17" s="173" t="s">
        <v>4</v>
      </c>
      <c r="B17" s="176" t="s">
        <v>40</v>
      </c>
      <c r="C17" s="179" t="s">
        <v>42</v>
      </c>
      <c r="D17" s="51" t="s">
        <v>2</v>
      </c>
      <c r="E17" s="27">
        <f>SUM(F17:N17)</f>
        <v>600422.17000000004</v>
      </c>
      <c r="F17" s="32">
        <f>SUM(F18:F21)</f>
        <v>291669.27</v>
      </c>
      <c r="G17" s="180">
        <f>SUM(G18:K21)</f>
        <v>96140</v>
      </c>
      <c r="H17" s="181"/>
      <c r="I17" s="181"/>
      <c r="J17" s="181"/>
      <c r="K17" s="182"/>
      <c r="L17" s="32">
        <f>SUM(L18:L21)</f>
        <v>212612.9</v>
      </c>
      <c r="M17" s="32">
        <f>SUM(M18:M21)</f>
        <v>0</v>
      </c>
      <c r="N17" s="32">
        <f>SUM(N18:N21)</f>
        <v>0</v>
      </c>
      <c r="O17" s="144" t="s">
        <v>90</v>
      </c>
    </row>
    <row r="18" spans="1:15" ht="15.75" customHeight="1" x14ac:dyDescent="0.2">
      <c r="A18" s="174"/>
      <c r="B18" s="177"/>
      <c r="C18" s="179"/>
      <c r="D18" s="51" t="s">
        <v>1</v>
      </c>
      <c r="E18" s="32">
        <f>SUM(F18:N18)</f>
        <v>142109.78</v>
      </c>
      <c r="F18" s="32">
        <f>F23+F39+F47</f>
        <v>142109.78</v>
      </c>
      <c r="G18" s="180">
        <f>G23+K39+K47+G31</f>
        <v>0</v>
      </c>
      <c r="H18" s="181"/>
      <c r="I18" s="181"/>
      <c r="J18" s="181"/>
      <c r="K18" s="182"/>
      <c r="L18" s="32">
        <f>L23+L39+L47</f>
        <v>0</v>
      </c>
      <c r="M18" s="32">
        <f>M23+M39+M47</f>
        <v>0</v>
      </c>
      <c r="N18" s="32">
        <f>N23+N39+N47</f>
        <v>0</v>
      </c>
      <c r="O18" s="144"/>
    </row>
    <row r="19" spans="1:15" ht="15.75" customHeight="1" x14ac:dyDescent="0.2">
      <c r="A19" s="174"/>
      <c r="B19" s="177"/>
      <c r="C19" s="179"/>
      <c r="D19" s="51" t="s">
        <v>5</v>
      </c>
      <c r="E19" s="32">
        <f>SUM(F19:N19)</f>
        <v>249314.22</v>
      </c>
      <c r="F19" s="32">
        <f>F24+F40+F48+F32</f>
        <v>48933.590000000004</v>
      </c>
      <c r="G19" s="180">
        <f>G24+G40+G48+G32</f>
        <v>62394.86</v>
      </c>
      <c r="H19" s="181"/>
      <c r="I19" s="181"/>
      <c r="J19" s="181"/>
      <c r="K19" s="182"/>
      <c r="L19" s="32">
        <f>L24+L40+L48+L32</f>
        <v>137985.76999999999</v>
      </c>
      <c r="M19" s="32">
        <f t="shared" ref="M19:N21" si="0">M24+M40+M48</f>
        <v>0</v>
      </c>
      <c r="N19" s="32">
        <f t="shared" si="0"/>
        <v>0</v>
      </c>
      <c r="O19" s="144"/>
    </row>
    <row r="20" spans="1:15" ht="15.75" customHeight="1" x14ac:dyDescent="0.2">
      <c r="A20" s="174"/>
      <c r="B20" s="177"/>
      <c r="C20" s="179"/>
      <c r="D20" s="51" t="s">
        <v>12</v>
      </c>
      <c r="E20" s="32">
        <f>SUM(F20:N20)</f>
        <v>208998.16999999998</v>
      </c>
      <c r="F20" s="32">
        <f>F25+F41+F49+F33</f>
        <v>100625.9</v>
      </c>
      <c r="G20" s="180">
        <f>G25+G41+G49+G33</f>
        <v>33745.14</v>
      </c>
      <c r="H20" s="181"/>
      <c r="I20" s="181"/>
      <c r="J20" s="181"/>
      <c r="K20" s="182"/>
      <c r="L20" s="32">
        <f>L25+L41+L49+L33</f>
        <v>74627.13</v>
      </c>
      <c r="M20" s="32">
        <f t="shared" si="0"/>
        <v>0</v>
      </c>
      <c r="N20" s="32">
        <f t="shared" si="0"/>
        <v>0</v>
      </c>
      <c r="O20" s="144"/>
    </row>
    <row r="21" spans="1:15" ht="15.75" customHeight="1" x14ac:dyDescent="0.2">
      <c r="A21" s="175"/>
      <c r="B21" s="178"/>
      <c r="C21" s="179"/>
      <c r="D21" s="51" t="s">
        <v>18</v>
      </c>
      <c r="E21" s="32">
        <f>SUM(G21:N21)</f>
        <v>0</v>
      </c>
      <c r="F21" s="32">
        <f>F26+F42+F50</f>
        <v>0</v>
      </c>
      <c r="G21" s="180">
        <f>G26+K42+K50</f>
        <v>0</v>
      </c>
      <c r="H21" s="181"/>
      <c r="I21" s="181"/>
      <c r="J21" s="181"/>
      <c r="K21" s="182"/>
      <c r="L21" s="32">
        <f>L26+L42+L50</f>
        <v>0</v>
      </c>
      <c r="M21" s="32">
        <f t="shared" si="0"/>
        <v>0</v>
      </c>
      <c r="N21" s="32">
        <f t="shared" si="0"/>
        <v>0</v>
      </c>
      <c r="O21" s="144"/>
    </row>
    <row r="22" spans="1:15" ht="15.75" customHeight="1" x14ac:dyDescent="0.2">
      <c r="A22" s="147" t="s">
        <v>10</v>
      </c>
      <c r="B22" s="183" t="s">
        <v>73</v>
      </c>
      <c r="C22" s="153" t="s">
        <v>42</v>
      </c>
      <c r="D22" s="44" t="s">
        <v>2</v>
      </c>
      <c r="E22" s="33">
        <f>SUM(E23:E26)</f>
        <v>501894.89999999997</v>
      </c>
      <c r="F22" s="79">
        <v>289282</v>
      </c>
      <c r="G22" s="184">
        <v>0</v>
      </c>
      <c r="H22" s="185"/>
      <c r="I22" s="185"/>
      <c r="J22" s="185"/>
      <c r="K22" s="186"/>
      <c r="L22" s="3">
        <f>SUM(L23:L26)</f>
        <v>212612.9</v>
      </c>
      <c r="M22" s="3">
        <f>SUM(M23:M26)</f>
        <v>0</v>
      </c>
      <c r="N22" s="3">
        <f>SUM(N23:N26)</f>
        <v>0</v>
      </c>
      <c r="O22" s="144" t="s">
        <v>90</v>
      </c>
    </row>
    <row r="23" spans="1:15" ht="15.75" customHeight="1" x14ac:dyDescent="0.2">
      <c r="A23" s="148"/>
      <c r="B23" s="183"/>
      <c r="C23" s="153"/>
      <c r="D23" s="44" t="s">
        <v>1</v>
      </c>
      <c r="E23" s="33">
        <f>SUM(F23:N23)</f>
        <v>142109.78</v>
      </c>
      <c r="F23" s="79">
        <v>142109.78</v>
      </c>
      <c r="G23" s="184">
        <v>0</v>
      </c>
      <c r="H23" s="185"/>
      <c r="I23" s="185"/>
      <c r="J23" s="185"/>
      <c r="K23" s="186"/>
      <c r="L23" s="3">
        <v>0</v>
      </c>
      <c r="M23" s="3">
        <v>0</v>
      </c>
      <c r="N23" s="3">
        <v>0</v>
      </c>
      <c r="O23" s="144"/>
    </row>
    <row r="24" spans="1:15" ht="15.75" customHeight="1" x14ac:dyDescent="0.2">
      <c r="A24" s="148"/>
      <c r="B24" s="183"/>
      <c r="C24" s="153"/>
      <c r="D24" s="44" t="s">
        <v>5</v>
      </c>
      <c r="E24" s="33">
        <f>SUM(F24:N24)</f>
        <v>185355.69999999998</v>
      </c>
      <c r="F24" s="79">
        <v>47369.93</v>
      </c>
      <c r="G24" s="184">
        <v>0</v>
      </c>
      <c r="H24" s="185"/>
      <c r="I24" s="185"/>
      <c r="J24" s="185"/>
      <c r="K24" s="186"/>
      <c r="L24" s="3">
        <v>137985.76999999999</v>
      </c>
      <c r="M24" s="3">
        <v>0</v>
      </c>
      <c r="N24" s="3">
        <v>0</v>
      </c>
      <c r="O24" s="144"/>
    </row>
    <row r="25" spans="1:15" ht="15.75" customHeight="1" x14ac:dyDescent="0.2">
      <c r="A25" s="148"/>
      <c r="B25" s="183"/>
      <c r="C25" s="153"/>
      <c r="D25" s="44" t="s">
        <v>12</v>
      </c>
      <c r="E25" s="33">
        <f>SUM(F25:N25)</f>
        <v>174429.41999999998</v>
      </c>
      <c r="F25" s="79">
        <v>99802.29</v>
      </c>
      <c r="G25" s="184">
        <v>0</v>
      </c>
      <c r="H25" s="185"/>
      <c r="I25" s="185"/>
      <c r="J25" s="185"/>
      <c r="K25" s="186"/>
      <c r="L25" s="3">
        <v>74627.13</v>
      </c>
      <c r="M25" s="3">
        <v>0</v>
      </c>
      <c r="N25" s="3">
        <v>0</v>
      </c>
      <c r="O25" s="144"/>
    </row>
    <row r="26" spans="1:15" ht="15.75" customHeight="1" x14ac:dyDescent="0.2">
      <c r="A26" s="148"/>
      <c r="B26" s="183"/>
      <c r="C26" s="153"/>
      <c r="D26" s="44" t="s">
        <v>18</v>
      </c>
      <c r="E26" s="33">
        <f>SUM(G26:N26)</f>
        <v>0</v>
      </c>
      <c r="F26" s="79">
        <f t="shared" ref="F26" si="1">G26</f>
        <v>0</v>
      </c>
      <c r="G26" s="187">
        <v>0</v>
      </c>
      <c r="H26" s="188"/>
      <c r="I26" s="188"/>
      <c r="J26" s="188"/>
      <c r="K26" s="189"/>
      <c r="L26" s="3">
        <v>0</v>
      </c>
      <c r="M26" s="3">
        <v>0</v>
      </c>
      <c r="N26" s="3">
        <v>0</v>
      </c>
      <c r="O26" s="144"/>
    </row>
    <row r="27" spans="1:15" s="35" customFormat="1" ht="15.75" customHeight="1" x14ac:dyDescent="0.2">
      <c r="A27" s="148"/>
      <c r="B27" s="190" t="s">
        <v>206</v>
      </c>
      <c r="C27" s="158" t="s">
        <v>88</v>
      </c>
      <c r="D27" s="158" t="s">
        <v>93</v>
      </c>
      <c r="E27" s="161" t="s">
        <v>0</v>
      </c>
      <c r="F27" s="187" t="s">
        <v>27</v>
      </c>
      <c r="G27" s="145" t="s">
        <v>171</v>
      </c>
      <c r="H27" s="146" t="s">
        <v>169</v>
      </c>
      <c r="I27" s="146"/>
      <c r="J27" s="146"/>
      <c r="K27" s="146"/>
      <c r="L27" s="189" t="s">
        <v>37</v>
      </c>
      <c r="M27" s="154" t="s">
        <v>38</v>
      </c>
      <c r="N27" s="154" t="s">
        <v>39</v>
      </c>
      <c r="O27" s="144"/>
    </row>
    <row r="28" spans="1:15" ht="24.75" customHeight="1" x14ac:dyDescent="0.2">
      <c r="A28" s="148"/>
      <c r="B28" s="191"/>
      <c r="C28" s="159"/>
      <c r="D28" s="159"/>
      <c r="E28" s="162"/>
      <c r="F28" s="170"/>
      <c r="G28" s="145"/>
      <c r="H28" s="86" t="s">
        <v>172</v>
      </c>
      <c r="I28" s="86" t="s">
        <v>173</v>
      </c>
      <c r="J28" s="86" t="s">
        <v>174</v>
      </c>
      <c r="K28" s="86" t="s">
        <v>170</v>
      </c>
      <c r="L28" s="172"/>
      <c r="M28" s="156"/>
      <c r="N28" s="156"/>
      <c r="O28" s="144"/>
    </row>
    <row r="29" spans="1:15" ht="15.75" customHeight="1" x14ac:dyDescent="0.2">
      <c r="A29" s="149"/>
      <c r="B29" s="192"/>
      <c r="C29" s="160"/>
      <c r="D29" s="160"/>
      <c r="E29" s="37" t="s">
        <v>89</v>
      </c>
      <c r="F29" s="36">
        <v>1</v>
      </c>
      <c r="G29" s="87" t="s">
        <v>33</v>
      </c>
      <c r="H29" s="85">
        <v>0</v>
      </c>
      <c r="I29" s="85">
        <v>0</v>
      </c>
      <c r="J29" s="85">
        <v>0</v>
      </c>
      <c r="K29" s="85">
        <v>0</v>
      </c>
      <c r="L29" s="36">
        <v>1</v>
      </c>
      <c r="M29" s="36">
        <v>0</v>
      </c>
      <c r="N29" s="36">
        <v>0</v>
      </c>
      <c r="O29" s="144"/>
    </row>
    <row r="30" spans="1:15" ht="15.75" customHeight="1" x14ac:dyDescent="0.2">
      <c r="A30" s="147" t="s">
        <v>16</v>
      </c>
      <c r="B30" s="183" t="s">
        <v>41</v>
      </c>
      <c r="C30" s="153" t="s">
        <v>42</v>
      </c>
      <c r="D30" s="44" t="s">
        <v>2</v>
      </c>
      <c r="E30" s="33">
        <f>SUM(E31:E34)</f>
        <v>2387.27</v>
      </c>
      <c r="F30" s="34">
        <f>SUM(F31:F34)</f>
        <v>2387.27</v>
      </c>
      <c r="G30" s="184">
        <f>SUM(G31:K34)</f>
        <v>0</v>
      </c>
      <c r="H30" s="185"/>
      <c r="I30" s="185"/>
      <c r="J30" s="185"/>
      <c r="K30" s="186"/>
      <c r="L30" s="3">
        <f>SUM(L31:L34)</f>
        <v>0</v>
      </c>
      <c r="M30" s="3">
        <f>SUM(M31:M34)</f>
        <v>0</v>
      </c>
      <c r="N30" s="3">
        <f>SUM(N31:N34)</f>
        <v>0</v>
      </c>
      <c r="O30" s="154" t="s">
        <v>90</v>
      </c>
    </row>
    <row r="31" spans="1:15" ht="15.75" customHeight="1" x14ac:dyDescent="0.2">
      <c r="A31" s="148"/>
      <c r="B31" s="183"/>
      <c r="C31" s="153"/>
      <c r="D31" s="44" t="s">
        <v>1</v>
      </c>
      <c r="E31" s="33">
        <f>SUM(F31:N31)</f>
        <v>0</v>
      </c>
      <c r="F31" s="79">
        <f>G31</f>
        <v>0</v>
      </c>
      <c r="G31" s="184">
        <v>0</v>
      </c>
      <c r="H31" s="185"/>
      <c r="I31" s="185"/>
      <c r="J31" s="185"/>
      <c r="K31" s="186"/>
      <c r="L31" s="3">
        <v>0</v>
      </c>
      <c r="M31" s="3">
        <v>0</v>
      </c>
      <c r="N31" s="3">
        <v>0</v>
      </c>
      <c r="O31" s="155"/>
    </row>
    <row r="32" spans="1:15" ht="15.75" customHeight="1" x14ac:dyDescent="0.2">
      <c r="A32" s="148"/>
      <c r="B32" s="183"/>
      <c r="C32" s="153"/>
      <c r="D32" s="44" t="s">
        <v>5</v>
      </c>
      <c r="E32" s="33">
        <f>SUM(F32:N32)</f>
        <v>1563.66</v>
      </c>
      <c r="F32" s="79">
        <v>1563.66</v>
      </c>
      <c r="G32" s="184">
        <v>0</v>
      </c>
      <c r="H32" s="185"/>
      <c r="I32" s="185"/>
      <c r="J32" s="185"/>
      <c r="K32" s="186"/>
      <c r="L32" s="3">
        <v>0</v>
      </c>
      <c r="M32" s="3">
        <v>0</v>
      </c>
      <c r="N32" s="3">
        <v>0</v>
      </c>
      <c r="O32" s="155"/>
    </row>
    <row r="33" spans="1:16" ht="15.75" customHeight="1" x14ac:dyDescent="0.2">
      <c r="A33" s="148"/>
      <c r="B33" s="183"/>
      <c r="C33" s="153"/>
      <c r="D33" s="44" t="s">
        <v>12</v>
      </c>
      <c r="E33" s="33">
        <f>SUM(F33:N33)</f>
        <v>823.61</v>
      </c>
      <c r="F33" s="79">
        <v>823.61</v>
      </c>
      <c r="G33" s="184">
        <v>0</v>
      </c>
      <c r="H33" s="185"/>
      <c r="I33" s="185"/>
      <c r="J33" s="185"/>
      <c r="K33" s="186"/>
      <c r="L33" s="3">
        <v>0</v>
      </c>
      <c r="M33" s="3">
        <v>0</v>
      </c>
      <c r="N33" s="3">
        <v>0</v>
      </c>
      <c r="O33" s="155"/>
    </row>
    <row r="34" spans="1:16" ht="15.75" customHeight="1" x14ac:dyDescent="0.2">
      <c r="A34" s="148"/>
      <c r="B34" s="183"/>
      <c r="C34" s="153"/>
      <c r="D34" s="44" t="s">
        <v>18</v>
      </c>
      <c r="E34" s="33">
        <f>SUM(G34:N34)</f>
        <v>0</v>
      </c>
      <c r="F34" s="79">
        <f>G34</f>
        <v>0</v>
      </c>
      <c r="G34" s="184">
        <v>0</v>
      </c>
      <c r="H34" s="185"/>
      <c r="I34" s="185"/>
      <c r="J34" s="185"/>
      <c r="K34" s="186"/>
      <c r="L34" s="3">
        <v>0</v>
      </c>
      <c r="M34" s="3">
        <v>0</v>
      </c>
      <c r="N34" s="3">
        <v>0</v>
      </c>
      <c r="O34" s="156"/>
    </row>
    <row r="35" spans="1:16" s="35" customFormat="1" ht="15.75" customHeight="1" x14ac:dyDescent="0.2">
      <c r="A35" s="148"/>
      <c r="B35" s="190" t="s">
        <v>207</v>
      </c>
      <c r="C35" s="158" t="s">
        <v>88</v>
      </c>
      <c r="D35" s="158" t="s">
        <v>93</v>
      </c>
      <c r="E35" s="161" t="s">
        <v>0</v>
      </c>
      <c r="F35" s="154" t="s">
        <v>27</v>
      </c>
      <c r="G35" s="145" t="s">
        <v>171</v>
      </c>
      <c r="H35" s="146" t="s">
        <v>169</v>
      </c>
      <c r="I35" s="146"/>
      <c r="J35" s="146"/>
      <c r="K35" s="146"/>
      <c r="L35" s="154" t="s">
        <v>37</v>
      </c>
      <c r="M35" s="154" t="s">
        <v>38</v>
      </c>
      <c r="N35" s="154" t="s">
        <v>39</v>
      </c>
      <c r="O35" s="195"/>
    </row>
    <row r="36" spans="1:16" ht="26.25" customHeight="1" x14ac:dyDescent="0.2">
      <c r="A36" s="148"/>
      <c r="B36" s="193"/>
      <c r="C36" s="159"/>
      <c r="D36" s="159"/>
      <c r="E36" s="162"/>
      <c r="F36" s="156"/>
      <c r="G36" s="145"/>
      <c r="H36" s="86" t="s">
        <v>172</v>
      </c>
      <c r="I36" s="86" t="s">
        <v>173</v>
      </c>
      <c r="J36" s="86" t="s">
        <v>174</v>
      </c>
      <c r="K36" s="86" t="s">
        <v>170</v>
      </c>
      <c r="L36" s="156"/>
      <c r="M36" s="156"/>
      <c r="N36" s="156"/>
      <c r="O36" s="196"/>
    </row>
    <row r="37" spans="1:16" ht="15.75" customHeight="1" x14ac:dyDescent="0.2">
      <c r="A37" s="149"/>
      <c r="B37" s="194"/>
      <c r="C37" s="160"/>
      <c r="D37" s="160"/>
      <c r="E37" s="37" t="s">
        <v>24</v>
      </c>
      <c r="F37" s="36">
        <v>1</v>
      </c>
      <c r="G37" s="87" t="s">
        <v>33</v>
      </c>
      <c r="H37" s="85">
        <v>0</v>
      </c>
      <c r="I37" s="85">
        <v>0</v>
      </c>
      <c r="J37" s="85">
        <v>0</v>
      </c>
      <c r="K37" s="85">
        <v>0</v>
      </c>
      <c r="L37" s="36">
        <v>0</v>
      </c>
      <c r="M37" s="36">
        <v>0</v>
      </c>
      <c r="N37" s="36">
        <v>0</v>
      </c>
      <c r="O37" s="197"/>
    </row>
    <row r="38" spans="1:16" ht="15.75" customHeight="1" x14ac:dyDescent="0.2">
      <c r="A38" s="147" t="s">
        <v>222</v>
      </c>
      <c r="B38" s="183" t="s">
        <v>43</v>
      </c>
      <c r="C38" s="153" t="s">
        <v>42</v>
      </c>
      <c r="D38" s="44" t="s">
        <v>2</v>
      </c>
      <c r="E38" s="33">
        <f>SUM(E39:E42)</f>
        <v>96140</v>
      </c>
      <c r="F38" s="79">
        <f>F39+F41+F40+F42</f>
        <v>0</v>
      </c>
      <c r="G38" s="184">
        <f>G39+G40+G41+G42</f>
        <v>96140</v>
      </c>
      <c r="H38" s="185"/>
      <c r="I38" s="185"/>
      <c r="J38" s="185"/>
      <c r="K38" s="186"/>
      <c r="L38" s="3">
        <f>SUM(L39:L42)</f>
        <v>0</v>
      </c>
      <c r="M38" s="3">
        <f>SUM(M39:M42)</f>
        <v>0</v>
      </c>
      <c r="N38" s="3">
        <f>SUM(N39:N42)</f>
        <v>0</v>
      </c>
      <c r="O38" s="154" t="s">
        <v>90</v>
      </c>
    </row>
    <row r="39" spans="1:16" ht="15.75" customHeight="1" x14ac:dyDescent="0.2">
      <c r="A39" s="148"/>
      <c r="B39" s="183"/>
      <c r="C39" s="153"/>
      <c r="D39" s="44" t="s">
        <v>1</v>
      </c>
      <c r="E39" s="33">
        <f>SUM(F39:N39)</f>
        <v>0</v>
      </c>
      <c r="F39" s="79">
        <f>G39</f>
        <v>0</v>
      </c>
      <c r="G39" s="184">
        <v>0</v>
      </c>
      <c r="H39" s="185"/>
      <c r="I39" s="185"/>
      <c r="J39" s="185"/>
      <c r="K39" s="186"/>
      <c r="L39" s="3">
        <v>0</v>
      </c>
      <c r="M39" s="3">
        <v>0</v>
      </c>
      <c r="N39" s="3">
        <v>0</v>
      </c>
      <c r="O39" s="155"/>
    </row>
    <row r="40" spans="1:16" ht="15.75" customHeight="1" x14ac:dyDescent="0.2">
      <c r="A40" s="148"/>
      <c r="B40" s="183"/>
      <c r="C40" s="153"/>
      <c r="D40" s="44" t="s">
        <v>5</v>
      </c>
      <c r="E40" s="33">
        <f>SUM(F40:N40)</f>
        <v>62394.86</v>
      </c>
      <c r="F40" s="79">
        <v>0</v>
      </c>
      <c r="G40" s="184">
        <v>62394.86</v>
      </c>
      <c r="H40" s="185"/>
      <c r="I40" s="185"/>
      <c r="J40" s="185"/>
      <c r="K40" s="186"/>
      <c r="L40" s="3">
        <v>0</v>
      </c>
      <c r="M40" s="3">
        <v>0</v>
      </c>
      <c r="N40" s="3">
        <v>0</v>
      </c>
      <c r="O40" s="155"/>
      <c r="P40" s="16"/>
    </row>
    <row r="41" spans="1:16" ht="15.75" customHeight="1" x14ac:dyDescent="0.2">
      <c r="A41" s="148"/>
      <c r="B41" s="183"/>
      <c r="C41" s="153"/>
      <c r="D41" s="44" t="s">
        <v>12</v>
      </c>
      <c r="E41" s="33">
        <f>SUM(F41:N41)</f>
        <v>33745.14</v>
      </c>
      <c r="F41" s="79">
        <v>0</v>
      </c>
      <c r="G41" s="184">
        <v>33745.14</v>
      </c>
      <c r="H41" s="185"/>
      <c r="I41" s="185"/>
      <c r="J41" s="185"/>
      <c r="K41" s="186"/>
      <c r="L41" s="3">
        <v>0</v>
      </c>
      <c r="M41" s="3">
        <v>0</v>
      </c>
      <c r="N41" s="3">
        <v>0</v>
      </c>
      <c r="O41" s="155"/>
      <c r="P41" s="17"/>
    </row>
    <row r="42" spans="1:16" ht="15.75" customHeight="1" x14ac:dyDescent="0.2">
      <c r="A42" s="148"/>
      <c r="B42" s="183"/>
      <c r="C42" s="153"/>
      <c r="D42" s="44" t="s">
        <v>18</v>
      </c>
      <c r="E42" s="33">
        <f>SUM(G42:N42)</f>
        <v>0</v>
      </c>
      <c r="F42" s="79">
        <f>G42</f>
        <v>0</v>
      </c>
      <c r="G42" s="184">
        <v>0</v>
      </c>
      <c r="H42" s="185"/>
      <c r="I42" s="185"/>
      <c r="J42" s="185"/>
      <c r="K42" s="186"/>
      <c r="L42" s="3">
        <v>0</v>
      </c>
      <c r="M42" s="3">
        <v>0</v>
      </c>
      <c r="N42" s="3">
        <v>0</v>
      </c>
      <c r="O42" s="156"/>
    </row>
    <row r="43" spans="1:16" s="35" customFormat="1" ht="15.75" customHeight="1" x14ac:dyDescent="0.2">
      <c r="A43" s="148"/>
      <c r="B43" s="190" t="s">
        <v>106</v>
      </c>
      <c r="C43" s="158" t="s">
        <v>88</v>
      </c>
      <c r="D43" s="158" t="s">
        <v>93</v>
      </c>
      <c r="E43" s="161" t="s">
        <v>0</v>
      </c>
      <c r="F43" s="154" t="s">
        <v>27</v>
      </c>
      <c r="G43" s="145" t="s">
        <v>171</v>
      </c>
      <c r="H43" s="146" t="s">
        <v>169</v>
      </c>
      <c r="I43" s="146"/>
      <c r="J43" s="146"/>
      <c r="K43" s="146"/>
      <c r="L43" s="154" t="s">
        <v>37</v>
      </c>
      <c r="M43" s="154" t="s">
        <v>38</v>
      </c>
      <c r="N43" s="154" t="s">
        <v>39</v>
      </c>
      <c r="O43" s="195"/>
    </row>
    <row r="44" spans="1:16" ht="26.25" customHeight="1" x14ac:dyDescent="0.2">
      <c r="A44" s="148"/>
      <c r="B44" s="193"/>
      <c r="C44" s="159"/>
      <c r="D44" s="159"/>
      <c r="E44" s="162"/>
      <c r="F44" s="156"/>
      <c r="G44" s="145"/>
      <c r="H44" s="86" t="s">
        <v>172</v>
      </c>
      <c r="I44" s="86" t="s">
        <v>173</v>
      </c>
      <c r="J44" s="86" t="s">
        <v>174</v>
      </c>
      <c r="K44" s="86" t="s">
        <v>170</v>
      </c>
      <c r="L44" s="156"/>
      <c r="M44" s="156"/>
      <c r="N44" s="156"/>
      <c r="O44" s="196"/>
    </row>
    <row r="45" spans="1:16" ht="15.75" customHeight="1" x14ac:dyDescent="0.2">
      <c r="A45" s="149"/>
      <c r="B45" s="194"/>
      <c r="C45" s="160"/>
      <c r="D45" s="160"/>
      <c r="E45" s="37" t="s">
        <v>24</v>
      </c>
      <c r="F45" s="36">
        <v>0</v>
      </c>
      <c r="G45" s="87" t="s">
        <v>24</v>
      </c>
      <c r="H45" s="85">
        <v>0</v>
      </c>
      <c r="I45" s="85">
        <v>0</v>
      </c>
      <c r="J45" s="85">
        <v>1</v>
      </c>
      <c r="K45" s="85">
        <v>1</v>
      </c>
      <c r="L45" s="36">
        <v>0</v>
      </c>
      <c r="M45" s="36">
        <v>0</v>
      </c>
      <c r="N45" s="36">
        <v>0</v>
      </c>
      <c r="O45" s="197"/>
    </row>
    <row r="46" spans="1:16" ht="15.75" customHeight="1" x14ac:dyDescent="0.2">
      <c r="A46" s="147" t="s">
        <v>29</v>
      </c>
      <c r="B46" s="183" t="s">
        <v>74</v>
      </c>
      <c r="C46" s="153" t="s">
        <v>42</v>
      </c>
      <c r="D46" s="44" t="s">
        <v>2</v>
      </c>
      <c r="E46" s="33">
        <f>SUM(E47:E50)</f>
        <v>0</v>
      </c>
      <c r="F46" s="3">
        <f>SUM(F47:F50)</f>
        <v>0</v>
      </c>
      <c r="G46" s="184">
        <v>0</v>
      </c>
      <c r="H46" s="185"/>
      <c r="I46" s="185"/>
      <c r="J46" s="185"/>
      <c r="K46" s="186"/>
      <c r="L46" s="3">
        <f>SUM(L47:L50)</f>
        <v>0</v>
      </c>
      <c r="M46" s="3">
        <f>SUM(M47:M50)</f>
        <v>0</v>
      </c>
      <c r="N46" s="3">
        <f>SUM(N47:N50)</f>
        <v>0</v>
      </c>
      <c r="O46" s="154" t="s">
        <v>90</v>
      </c>
    </row>
    <row r="47" spans="1:16" ht="15.75" customHeight="1" x14ac:dyDescent="0.2">
      <c r="A47" s="148"/>
      <c r="B47" s="183"/>
      <c r="C47" s="153"/>
      <c r="D47" s="44" t="s">
        <v>1</v>
      </c>
      <c r="E47" s="33">
        <f>SUM(F47:N47)</f>
        <v>0</v>
      </c>
      <c r="F47" s="3">
        <v>0</v>
      </c>
      <c r="G47" s="184">
        <v>0</v>
      </c>
      <c r="H47" s="185"/>
      <c r="I47" s="185"/>
      <c r="J47" s="185"/>
      <c r="K47" s="186"/>
      <c r="L47" s="3">
        <v>0</v>
      </c>
      <c r="M47" s="3">
        <v>0</v>
      </c>
      <c r="N47" s="3">
        <v>0</v>
      </c>
      <c r="O47" s="155"/>
    </row>
    <row r="48" spans="1:16" ht="15.75" customHeight="1" x14ac:dyDescent="0.2">
      <c r="A48" s="148"/>
      <c r="B48" s="183"/>
      <c r="C48" s="153"/>
      <c r="D48" s="44" t="s">
        <v>5</v>
      </c>
      <c r="E48" s="33">
        <f>SUM(F48:N48)</f>
        <v>0</v>
      </c>
      <c r="F48" s="3">
        <v>0</v>
      </c>
      <c r="G48" s="184">
        <v>0</v>
      </c>
      <c r="H48" s="185"/>
      <c r="I48" s="185"/>
      <c r="J48" s="185"/>
      <c r="K48" s="186"/>
      <c r="L48" s="3">
        <v>0</v>
      </c>
      <c r="M48" s="3">
        <v>0</v>
      </c>
      <c r="N48" s="3">
        <v>0</v>
      </c>
      <c r="O48" s="155"/>
    </row>
    <row r="49" spans="1:18" ht="15.75" customHeight="1" x14ac:dyDescent="0.2">
      <c r="A49" s="148"/>
      <c r="B49" s="183"/>
      <c r="C49" s="153"/>
      <c r="D49" s="44" t="s">
        <v>12</v>
      </c>
      <c r="E49" s="33">
        <f>SUM(F49:N49)</f>
        <v>0</v>
      </c>
      <c r="F49" s="3">
        <v>0</v>
      </c>
      <c r="G49" s="184">
        <v>0</v>
      </c>
      <c r="H49" s="185"/>
      <c r="I49" s="185"/>
      <c r="J49" s="185"/>
      <c r="K49" s="186"/>
      <c r="L49" s="3">
        <v>0</v>
      </c>
      <c r="M49" s="3">
        <v>0</v>
      </c>
      <c r="N49" s="3">
        <v>0</v>
      </c>
      <c r="O49" s="155"/>
    </row>
    <row r="50" spans="1:18" ht="15.75" customHeight="1" x14ac:dyDescent="0.2">
      <c r="A50" s="148"/>
      <c r="B50" s="183"/>
      <c r="C50" s="153"/>
      <c r="D50" s="44" t="s">
        <v>18</v>
      </c>
      <c r="E50" s="33">
        <f>SUM(G50:N50)</f>
        <v>0</v>
      </c>
      <c r="F50" s="3">
        <v>0</v>
      </c>
      <c r="G50" s="184">
        <v>0</v>
      </c>
      <c r="H50" s="185"/>
      <c r="I50" s="185"/>
      <c r="J50" s="185"/>
      <c r="K50" s="186"/>
      <c r="L50" s="3">
        <v>0</v>
      </c>
      <c r="M50" s="3">
        <v>0</v>
      </c>
      <c r="N50" s="3">
        <v>0</v>
      </c>
      <c r="O50" s="156"/>
    </row>
    <row r="51" spans="1:18" s="35" customFormat="1" ht="47.25" customHeight="1" x14ac:dyDescent="0.2">
      <c r="A51" s="148"/>
      <c r="B51" s="199" t="s">
        <v>208</v>
      </c>
      <c r="C51" s="158" t="s">
        <v>88</v>
      </c>
      <c r="D51" s="158" t="s">
        <v>93</v>
      </c>
      <c r="E51" s="161" t="s">
        <v>0</v>
      </c>
      <c r="F51" s="154" t="s">
        <v>27</v>
      </c>
      <c r="G51" s="145" t="s">
        <v>171</v>
      </c>
      <c r="H51" s="146" t="s">
        <v>169</v>
      </c>
      <c r="I51" s="146"/>
      <c r="J51" s="146"/>
      <c r="K51" s="146"/>
      <c r="L51" s="154" t="s">
        <v>37</v>
      </c>
      <c r="M51" s="154" t="s">
        <v>38</v>
      </c>
      <c r="N51" s="154" t="s">
        <v>39</v>
      </c>
      <c r="O51" s="195"/>
    </row>
    <row r="52" spans="1:18" ht="47.25" customHeight="1" x14ac:dyDescent="0.2">
      <c r="A52" s="148"/>
      <c r="B52" s="200"/>
      <c r="C52" s="159"/>
      <c r="D52" s="159"/>
      <c r="E52" s="162"/>
      <c r="F52" s="156"/>
      <c r="G52" s="145"/>
      <c r="H52" s="86" t="s">
        <v>172</v>
      </c>
      <c r="I52" s="86" t="s">
        <v>173</v>
      </c>
      <c r="J52" s="86" t="s">
        <v>174</v>
      </c>
      <c r="K52" s="86" t="s">
        <v>170</v>
      </c>
      <c r="L52" s="156"/>
      <c r="M52" s="156"/>
      <c r="N52" s="156"/>
      <c r="O52" s="196"/>
    </row>
    <row r="53" spans="1:18" ht="47.25" customHeight="1" x14ac:dyDescent="0.2">
      <c r="A53" s="149"/>
      <c r="B53" s="201"/>
      <c r="C53" s="160"/>
      <c r="D53" s="160"/>
      <c r="E53" s="37" t="s">
        <v>33</v>
      </c>
      <c r="F53" s="36">
        <v>0</v>
      </c>
      <c r="G53" s="87" t="s">
        <v>33</v>
      </c>
      <c r="H53" s="85">
        <v>0</v>
      </c>
      <c r="I53" s="85">
        <v>0</v>
      </c>
      <c r="J53" s="85">
        <v>0</v>
      </c>
      <c r="K53" s="85">
        <v>0</v>
      </c>
      <c r="L53" s="36">
        <v>0</v>
      </c>
      <c r="M53" s="36">
        <v>0</v>
      </c>
      <c r="N53" s="36">
        <v>0</v>
      </c>
      <c r="O53" s="197"/>
    </row>
    <row r="54" spans="1:18" ht="15.75" customHeight="1" x14ac:dyDescent="0.2">
      <c r="A54" s="205" t="s">
        <v>8</v>
      </c>
      <c r="B54" s="198" t="s">
        <v>44</v>
      </c>
      <c r="C54" s="179" t="s">
        <v>42</v>
      </c>
      <c r="D54" s="51" t="s">
        <v>2</v>
      </c>
      <c r="E54" s="27">
        <f>SUM(F54:N54)</f>
        <v>305379.5</v>
      </c>
      <c r="F54" s="27">
        <f>SUM(F55:F58)</f>
        <v>263736.76</v>
      </c>
      <c r="G54" s="180">
        <f>SUM(G55:K58)</f>
        <v>13502.74</v>
      </c>
      <c r="H54" s="181"/>
      <c r="I54" s="181"/>
      <c r="J54" s="181"/>
      <c r="K54" s="182"/>
      <c r="L54" s="27">
        <f>SUM(L55:L58)</f>
        <v>0</v>
      </c>
      <c r="M54" s="27">
        <f>SUM(M55:M58)</f>
        <v>28140</v>
      </c>
      <c r="N54" s="27">
        <f>SUM(N55:N58)</f>
        <v>0</v>
      </c>
      <c r="O54" s="154" t="s">
        <v>90</v>
      </c>
    </row>
    <row r="55" spans="1:18" ht="15.75" customHeight="1" x14ac:dyDescent="0.2">
      <c r="A55" s="205"/>
      <c r="B55" s="198"/>
      <c r="C55" s="179"/>
      <c r="D55" s="51" t="s">
        <v>1</v>
      </c>
      <c r="E55" s="27">
        <f>SUM(F55:N55)</f>
        <v>0</v>
      </c>
      <c r="F55" s="27">
        <f>F60+F68+F84+F76</f>
        <v>0</v>
      </c>
      <c r="G55" s="180">
        <f>G60+G68+G84+G76</f>
        <v>0</v>
      </c>
      <c r="H55" s="181"/>
      <c r="I55" s="181"/>
      <c r="J55" s="181"/>
      <c r="K55" s="182"/>
      <c r="L55" s="27">
        <f>L60+L68+L84+L76</f>
        <v>0</v>
      </c>
      <c r="M55" s="27">
        <f>M60+M68+M84+M76</f>
        <v>0</v>
      </c>
      <c r="N55" s="27">
        <f>N60+N68+N84+N76</f>
        <v>0</v>
      </c>
      <c r="O55" s="155"/>
    </row>
    <row r="56" spans="1:18" ht="15.75" customHeight="1" x14ac:dyDescent="0.2">
      <c r="A56" s="205"/>
      <c r="B56" s="198"/>
      <c r="C56" s="179"/>
      <c r="D56" s="51" t="s">
        <v>5</v>
      </c>
      <c r="E56" s="27">
        <f>SUM(F56:N56)</f>
        <v>184468.21000000002</v>
      </c>
      <c r="F56" s="27">
        <f>F61+F69+F85+F77+F109+F93</f>
        <v>166205.35</v>
      </c>
      <c r="G56" s="180">
        <v>0</v>
      </c>
      <c r="H56" s="181"/>
      <c r="I56" s="181"/>
      <c r="J56" s="181"/>
      <c r="K56" s="182"/>
      <c r="L56" s="27">
        <f t="shared" ref="L56:N58" si="2">L61+L69+L85+L77</f>
        <v>0</v>
      </c>
      <c r="M56" s="27">
        <f t="shared" si="2"/>
        <v>18262.86</v>
      </c>
      <c r="N56" s="27">
        <f t="shared" si="2"/>
        <v>0</v>
      </c>
      <c r="O56" s="155"/>
    </row>
    <row r="57" spans="1:18" ht="15.75" customHeight="1" x14ac:dyDescent="0.2">
      <c r="A57" s="205"/>
      <c r="B57" s="198"/>
      <c r="C57" s="179"/>
      <c r="D57" s="51" t="s">
        <v>12</v>
      </c>
      <c r="E57" s="27">
        <f>SUM(F57:N57)</f>
        <v>120911.29000000001</v>
      </c>
      <c r="F57" s="27">
        <f>F62+F70+F86+F78+F110</f>
        <v>97531.41</v>
      </c>
      <c r="G57" s="180">
        <f>G70+G78+G86+G102+G110</f>
        <v>13502.74</v>
      </c>
      <c r="H57" s="181"/>
      <c r="I57" s="181"/>
      <c r="J57" s="181"/>
      <c r="K57" s="182"/>
      <c r="L57" s="27">
        <f t="shared" si="2"/>
        <v>0</v>
      </c>
      <c r="M57" s="27">
        <f t="shared" si="2"/>
        <v>9877.14</v>
      </c>
      <c r="N57" s="27">
        <f t="shared" si="2"/>
        <v>0</v>
      </c>
      <c r="O57" s="155"/>
      <c r="P57" s="16"/>
    </row>
    <row r="58" spans="1:18" ht="15.75" customHeight="1" x14ac:dyDescent="0.2">
      <c r="A58" s="205"/>
      <c r="B58" s="198"/>
      <c r="C58" s="179"/>
      <c r="D58" s="51" t="s">
        <v>107</v>
      </c>
      <c r="E58" s="32">
        <f t="shared" ref="E58" si="3">SUM(G58:N58)</f>
        <v>0</v>
      </c>
      <c r="F58" s="27">
        <f>G58</f>
        <v>0</v>
      </c>
      <c r="G58" s="180">
        <f>G63+G71+G87+G79</f>
        <v>0</v>
      </c>
      <c r="H58" s="181"/>
      <c r="I58" s="181"/>
      <c r="J58" s="181"/>
      <c r="K58" s="182"/>
      <c r="L58" s="24">
        <f t="shared" si="2"/>
        <v>0</v>
      </c>
      <c r="M58" s="24">
        <f t="shared" si="2"/>
        <v>0</v>
      </c>
      <c r="N58" s="24">
        <f t="shared" si="2"/>
        <v>0</v>
      </c>
      <c r="O58" s="144"/>
    </row>
    <row r="59" spans="1:18" ht="15.75" customHeight="1" x14ac:dyDescent="0.2">
      <c r="A59" s="147" t="s">
        <v>11</v>
      </c>
      <c r="B59" s="150" t="s">
        <v>45</v>
      </c>
      <c r="C59" s="153" t="s">
        <v>42</v>
      </c>
      <c r="D59" s="44" t="s">
        <v>2</v>
      </c>
      <c r="E59" s="33">
        <f>SUM(E60:E63)</f>
        <v>28140</v>
      </c>
      <c r="F59" s="3">
        <f>SUM(F60:F63)</f>
        <v>0</v>
      </c>
      <c r="G59" s="184">
        <f>SUM(K60:K63)</f>
        <v>0</v>
      </c>
      <c r="H59" s="185"/>
      <c r="I59" s="185"/>
      <c r="J59" s="185"/>
      <c r="K59" s="186"/>
      <c r="L59" s="3">
        <f>SUM(L60:L63)</f>
        <v>0</v>
      </c>
      <c r="M59" s="3">
        <f>SUM(M60:M63)</f>
        <v>28140</v>
      </c>
      <c r="N59" s="3">
        <f>SUM(N60:N63)</f>
        <v>0</v>
      </c>
      <c r="O59" s="144"/>
      <c r="P59" s="16"/>
    </row>
    <row r="60" spans="1:18" ht="15.75" customHeight="1" x14ac:dyDescent="0.2">
      <c r="A60" s="148"/>
      <c r="B60" s="151"/>
      <c r="C60" s="153"/>
      <c r="D60" s="44" t="s">
        <v>1</v>
      </c>
      <c r="E60" s="33">
        <f>SUM(F60:N60)</f>
        <v>0</v>
      </c>
      <c r="F60" s="12">
        <f>SUM(G60:J60)</f>
        <v>0</v>
      </c>
      <c r="G60" s="202">
        <f>SUM(L60:O60)</f>
        <v>0</v>
      </c>
      <c r="H60" s="203"/>
      <c r="I60" s="203"/>
      <c r="J60" s="203"/>
      <c r="K60" s="204"/>
      <c r="L60" s="12">
        <f t="shared" ref="L60:M63" si="4">SUM(M60:P60)</f>
        <v>0</v>
      </c>
      <c r="M60" s="12">
        <f t="shared" si="4"/>
        <v>0</v>
      </c>
      <c r="N60" s="12">
        <f>SUM(P60:R60)</f>
        <v>0</v>
      </c>
      <c r="O60" s="144"/>
      <c r="R60" s="16"/>
    </row>
    <row r="61" spans="1:18" ht="15.75" customHeight="1" x14ac:dyDescent="0.2">
      <c r="A61" s="148"/>
      <c r="B61" s="151"/>
      <c r="C61" s="153"/>
      <c r="D61" s="44" t="s">
        <v>5</v>
      </c>
      <c r="E61" s="33">
        <f>SUM(F61:N61)</f>
        <v>18262.86</v>
      </c>
      <c r="F61" s="12">
        <v>0</v>
      </c>
      <c r="G61" s="202">
        <v>0</v>
      </c>
      <c r="H61" s="203"/>
      <c r="I61" s="203"/>
      <c r="J61" s="203"/>
      <c r="K61" s="204"/>
      <c r="L61" s="12">
        <v>0</v>
      </c>
      <c r="M61" s="12">
        <v>18262.86</v>
      </c>
      <c r="N61" s="12">
        <f>SUM(P61:R61)</f>
        <v>0</v>
      </c>
      <c r="O61" s="144"/>
    </row>
    <row r="62" spans="1:18" ht="15.75" customHeight="1" x14ac:dyDescent="0.2">
      <c r="A62" s="148"/>
      <c r="B62" s="151"/>
      <c r="C62" s="153"/>
      <c r="D62" s="44" t="s">
        <v>12</v>
      </c>
      <c r="E62" s="33">
        <f>SUM(F62:N62)</f>
        <v>9877.14</v>
      </c>
      <c r="F62" s="12">
        <v>0</v>
      </c>
      <c r="G62" s="202">
        <v>0</v>
      </c>
      <c r="H62" s="203"/>
      <c r="I62" s="203"/>
      <c r="J62" s="203"/>
      <c r="K62" s="204"/>
      <c r="L62" s="12">
        <v>0</v>
      </c>
      <c r="M62" s="12">
        <v>9877.14</v>
      </c>
      <c r="N62" s="12">
        <f>SUM(P62:R62)</f>
        <v>0</v>
      </c>
      <c r="O62" s="144"/>
    </row>
    <row r="63" spans="1:18" ht="15.75" customHeight="1" x14ac:dyDescent="0.2">
      <c r="A63" s="148"/>
      <c r="B63" s="152"/>
      <c r="C63" s="153"/>
      <c r="D63" s="44" t="s">
        <v>18</v>
      </c>
      <c r="E63" s="33">
        <f>SUM(G63:N63)</f>
        <v>0</v>
      </c>
      <c r="F63" s="12">
        <f>SUM(G63:J63)</f>
        <v>0</v>
      </c>
      <c r="G63" s="202">
        <f>SUM(L63:O63)</f>
        <v>0</v>
      </c>
      <c r="H63" s="203"/>
      <c r="I63" s="203"/>
      <c r="J63" s="203"/>
      <c r="K63" s="204"/>
      <c r="L63" s="12">
        <f t="shared" si="4"/>
        <v>0</v>
      </c>
      <c r="M63" s="12">
        <f t="shared" si="4"/>
        <v>0</v>
      </c>
      <c r="N63" s="12">
        <f>SUM(P63:R63)</f>
        <v>0</v>
      </c>
      <c r="O63" s="155" t="s">
        <v>90</v>
      </c>
    </row>
    <row r="64" spans="1:18" s="35" customFormat="1" ht="15.75" customHeight="1" x14ac:dyDescent="0.2">
      <c r="A64" s="148"/>
      <c r="B64" s="190" t="s">
        <v>108</v>
      </c>
      <c r="C64" s="158" t="s">
        <v>88</v>
      </c>
      <c r="D64" s="158" t="s">
        <v>86</v>
      </c>
      <c r="E64" s="161" t="s">
        <v>0</v>
      </c>
      <c r="F64" s="154" t="s">
        <v>27</v>
      </c>
      <c r="G64" s="145" t="s">
        <v>171</v>
      </c>
      <c r="H64" s="146" t="s">
        <v>169</v>
      </c>
      <c r="I64" s="146"/>
      <c r="J64" s="146"/>
      <c r="K64" s="146"/>
      <c r="L64" s="154" t="s">
        <v>37</v>
      </c>
      <c r="M64" s="154" t="s">
        <v>38</v>
      </c>
      <c r="N64" s="154" t="s">
        <v>39</v>
      </c>
      <c r="O64" s="155"/>
    </row>
    <row r="65" spans="1:18" ht="24" customHeight="1" x14ac:dyDescent="0.2">
      <c r="A65" s="148"/>
      <c r="B65" s="193"/>
      <c r="C65" s="159"/>
      <c r="D65" s="159"/>
      <c r="E65" s="162"/>
      <c r="F65" s="156"/>
      <c r="G65" s="145"/>
      <c r="H65" s="86" t="s">
        <v>172</v>
      </c>
      <c r="I65" s="86" t="s">
        <v>173</v>
      </c>
      <c r="J65" s="86" t="s">
        <v>174</v>
      </c>
      <c r="K65" s="86" t="s">
        <v>170</v>
      </c>
      <c r="L65" s="156"/>
      <c r="M65" s="156"/>
      <c r="N65" s="156"/>
      <c r="O65" s="155"/>
    </row>
    <row r="66" spans="1:18" s="6" customFormat="1" ht="15.75" customHeight="1" x14ac:dyDescent="0.2">
      <c r="A66" s="149"/>
      <c r="B66" s="194"/>
      <c r="C66" s="160"/>
      <c r="D66" s="160"/>
      <c r="E66" s="36">
        <v>1</v>
      </c>
      <c r="F66" s="36">
        <v>0</v>
      </c>
      <c r="G66" s="87" t="s">
        <v>33</v>
      </c>
      <c r="H66" s="85">
        <v>0</v>
      </c>
      <c r="I66" s="85">
        <v>0</v>
      </c>
      <c r="J66" s="85">
        <v>0</v>
      </c>
      <c r="K66" s="85">
        <v>0</v>
      </c>
      <c r="L66" s="36">
        <v>0</v>
      </c>
      <c r="M66" s="36">
        <v>1</v>
      </c>
      <c r="N66" s="36">
        <v>0</v>
      </c>
      <c r="O66" s="155"/>
    </row>
    <row r="67" spans="1:18" ht="15.75" customHeight="1" x14ac:dyDescent="0.2">
      <c r="A67" s="147" t="s">
        <v>17</v>
      </c>
      <c r="B67" s="150" t="s">
        <v>46</v>
      </c>
      <c r="C67" s="153" t="s">
        <v>42</v>
      </c>
      <c r="D67" s="44" t="s">
        <v>2</v>
      </c>
      <c r="E67" s="33">
        <f>SUM(E68:E71)</f>
        <v>211522.05</v>
      </c>
      <c r="F67" s="3">
        <f>SUM(F68:F71)</f>
        <v>211522.05</v>
      </c>
      <c r="G67" s="184">
        <f>SUM(G68:K71)</f>
        <v>0</v>
      </c>
      <c r="H67" s="185"/>
      <c r="I67" s="185"/>
      <c r="J67" s="185"/>
      <c r="K67" s="186"/>
      <c r="L67" s="3">
        <f>SUM(L68:L71)</f>
        <v>0</v>
      </c>
      <c r="M67" s="3">
        <f>SUM(M68:M71)</f>
        <v>0</v>
      </c>
      <c r="N67" s="3">
        <f>SUM(N68:N71)</f>
        <v>0</v>
      </c>
      <c r="O67" s="155"/>
      <c r="R67" s="16"/>
    </row>
    <row r="68" spans="1:18" ht="15.75" customHeight="1" x14ac:dyDescent="0.2">
      <c r="A68" s="148"/>
      <c r="B68" s="151"/>
      <c r="C68" s="153"/>
      <c r="D68" s="44" t="s">
        <v>1</v>
      </c>
      <c r="E68" s="33">
        <f>SUM(F68:N68)</f>
        <v>0</v>
      </c>
      <c r="F68" s="3">
        <v>0</v>
      </c>
      <c r="G68" s="184">
        <v>0</v>
      </c>
      <c r="H68" s="185"/>
      <c r="I68" s="185"/>
      <c r="J68" s="185"/>
      <c r="K68" s="186"/>
      <c r="L68" s="3">
        <v>0</v>
      </c>
      <c r="M68" s="3">
        <v>0</v>
      </c>
      <c r="N68" s="3">
        <v>0</v>
      </c>
      <c r="O68" s="155"/>
    </row>
    <row r="69" spans="1:18" ht="15.75" customHeight="1" x14ac:dyDescent="0.2">
      <c r="A69" s="148"/>
      <c r="B69" s="151"/>
      <c r="C69" s="153"/>
      <c r="D69" s="44" t="s">
        <v>5</v>
      </c>
      <c r="E69" s="33">
        <f>SUM(F69:N69)</f>
        <v>138546.94</v>
      </c>
      <c r="F69" s="2">
        <v>138546.94</v>
      </c>
      <c r="G69" s="184">
        <v>0</v>
      </c>
      <c r="H69" s="185"/>
      <c r="I69" s="185"/>
      <c r="J69" s="185"/>
      <c r="K69" s="186"/>
      <c r="L69" s="2">
        <v>0</v>
      </c>
      <c r="M69" s="2">
        <v>0</v>
      </c>
      <c r="N69" s="3">
        <v>0</v>
      </c>
      <c r="O69" s="155"/>
    </row>
    <row r="70" spans="1:18" ht="15.75" customHeight="1" x14ac:dyDescent="0.2">
      <c r="A70" s="148"/>
      <c r="B70" s="151"/>
      <c r="C70" s="153"/>
      <c r="D70" s="44" t="s">
        <v>12</v>
      </c>
      <c r="E70" s="33">
        <f>SUM(F70:N70)</f>
        <v>72975.11</v>
      </c>
      <c r="F70" s="2">
        <v>72975.11</v>
      </c>
      <c r="G70" s="184">
        <v>0</v>
      </c>
      <c r="H70" s="185"/>
      <c r="I70" s="185"/>
      <c r="J70" s="185"/>
      <c r="K70" s="186"/>
      <c r="L70" s="2">
        <v>0</v>
      </c>
      <c r="M70" s="2">
        <v>0</v>
      </c>
      <c r="N70" s="3">
        <v>0</v>
      </c>
      <c r="O70" s="155"/>
    </row>
    <row r="71" spans="1:18" ht="15.75" customHeight="1" x14ac:dyDescent="0.2">
      <c r="A71" s="148"/>
      <c r="B71" s="152"/>
      <c r="C71" s="153"/>
      <c r="D71" s="44" t="s">
        <v>18</v>
      </c>
      <c r="E71" s="33">
        <f>SUM(G71:N71)</f>
        <v>0</v>
      </c>
      <c r="F71" s="3">
        <v>0</v>
      </c>
      <c r="G71" s="184">
        <v>0</v>
      </c>
      <c r="H71" s="185"/>
      <c r="I71" s="185"/>
      <c r="J71" s="185"/>
      <c r="K71" s="186"/>
      <c r="L71" s="3">
        <v>0</v>
      </c>
      <c r="M71" s="3">
        <v>0</v>
      </c>
      <c r="N71" s="3">
        <v>0</v>
      </c>
      <c r="O71" s="156"/>
      <c r="P71" s="16"/>
    </row>
    <row r="72" spans="1:18" s="35" customFormat="1" ht="15.75" customHeight="1" x14ac:dyDescent="0.2">
      <c r="A72" s="148"/>
      <c r="B72" s="190" t="s">
        <v>109</v>
      </c>
      <c r="C72" s="158" t="s">
        <v>88</v>
      </c>
      <c r="D72" s="158" t="s">
        <v>93</v>
      </c>
      <c r="E72" s="161" t="s">
        <v>0</v>
      </c>
      <c r="F72" s="154" t="s">
        <v>27</v>
      </c>
      <c r="G72" s="145" t="s">
        <v>171</v>
      </c>
      <c r="H72" s="146" t="s">
        <v>169</v>
      </c>
      <c r="I72" s="146"/>
      <c r="J72" s="146"/>
      <c r="K72" s="146"/>
      <c r="L72" s="154" t="s">
        <v>37</v>
      </c>
      <c r="M72" s="154" t="s">
        <v>38</v>
      </c>
      <c r="N72" s="154" t="s">
        <v>39</v>
      </c>
      <c r="O72" s="144"/>
    </row>
    <row r="73" spans="1:18" ht="24" customHeight="1" x14ac:dyDescent="0.2">
      <c r="A73" s="148"/>
      <c r="B73" s="193"/>
      <c r="C73" s="159"/>
      <c r="D73" s="159"/>
      <c r="E73" s="162"/>
      <c r="F73" s="156"/>
      <c r="G73" s="145"/>
      <c r="H73" s="86" t="s">
        <v>172</v>
      </c>
      <c r="I73" s="86" t="s">
        <v>173</v>
      </c>
      <c r="J73" s="86" t="s">
        <v>174</v>
      </c>
      <c r="K73" s="86" t="s">
        <v>170</v>
      </c>
      <c r="L73" s="156"/>
      <c r="M73" s="156"/>
      <c r="N73" s="156"/>
      <c r="O73" s="144"/>
    </row>
    <row r="74" spans="1:18" ht="15.75" customHeight="1" x14ac:dyDescent="0.2">
      <c r="A74" s="149"/>
      <c r="B74" s="194"/>
      <c r="C74" s="160"/>
      <c r="D74" s="160"/>
      <c r="E74" s="37" t="s">
        <v>24</v>
      </c>
      <c r="F74" s="36">
        <v>1</v>
      </c>
      <c r="G74" s="88" t="s">
        <v>33</v>
      </c>
      <c r="H74" s="89">
        <v>0</v>
      </c>
      <c r="I74" s="89">
        <v>0</v>
      </c>
      <c r="J74" s="89">
        <v>0</v>
      </c>
      <c r="K74" s="89">
        <v>0</v>
      </c>
      <c r="L74" s="36">
        <v>0</v>
      </c>
      <c r="M74" s="36">
        <v>0</v>
      </c>
      <c r="N74" s="36">
        <v>0</v>
      </c>
      <c r="O74" s="144"/>
    </row>
    <row r="75" spans="1:18" ht="15.75" customHeight="1" x14ac:dyDescent="0.2">
      <c r="A75" s="147" t="s">
        <v>31</v>
      </c>
      <c r="B75" s="150" t="s">
        <v>75</v>
      </c>
      <c r="C75" s="153" t="s">
        <v>42</v>
      </c>
      <c r="D75" s="44" t="s">
        <v>2</v>
      </c>
      <c r="E75" s="33">
        <f>SUM(E76:E79)</f>
        <v>20949.739999999998</v>
      </c>
      <c r="F75" s="3">
        <f>SUM(F76:F79)</f>
        <v>20949.739999999998</v>
      </c>
      <c r="G75" s="184">
        <f>SUM(G76:K79)</f>
        <v>0</v>
      </c>
      <c r="H75" s="185"/>
      <c r="I75" s="185"/>
      <c r="J75" s="185"/>
      <c r="K75" s="186"/>
      <c r="L75" s="3">
        <f>SUM(L76:L79)</f>
        <v>0</v>
      </c>
      <c r="M75" s="3">
        <f>SUM(M76:M79)</f>
        <v>0</v>
      </c>
      <c r="N75" s="3">
        <f>SUM(N76:N79)</f>
        <v>0</v>
      </c>
      <c r="O75" s="154" t="s">
        <v>90</v>
      </c>
    </row>
    <row r="76" spans="1:18" ht="15.75" customHeight="1" x14ac:dyDescent="0.2">
      <c r="A76" s="148"/>
      <c r="B76" s="151"/>
      <c r="C76" s="153"/>
      <c r="D76" s="44" t="s">
        <v>1</v>
      </c>
      <c r="E76" s="33">
        <f>SUM(F76:N76)</f>
        <v>0</v>
      </c>
      <c r="F76" s="3">
        <v>0</v>
      </c>
      <c r="G76" s="184">
        <v>0</v>
      </c>
      <c r="H76" s="185"/>
      <c r="I76" s="185"/>
      <c r="J76" s="185"/>
      <c r="K76" s="186"/>
      <c r="L76" s="3">
        <v>0</v>
      </c>
      <c r="M76" s="3">
        <v>0</v>
      </c>
      <c r="N76" s="3">
        <v>0</v>
      </c>
      <c r="O76" s="155"/>
    </row>
    <row r="77" spans="1:18" ht="15.75" customHeight="1" x14ac:dyDescent="0.2">
      <c r="A77" s="148"/>
      <c r="B77" s="151"/>
      <c r="C77" s="153"/>
      <c r="D77" s="44" t="s">
        <v>5</v>
      </c>
      <c r="E77" s="33">
        <f>SUM(F77:N77)</f>
        <v>6284.92</v>
      </c>
      <c r="F77" s="2">
        <v>6284.92</v>
      </c>
      <c r="G77" s="184">
        <v>0</v>
      </c>
      <c r="H77" s="185"/>
      <c r="I77" s="185"/>
      <c r="J77" s="185"/>
      <c r="K77" s="186"/>
      <c r="L77" s="3">
        <v>0</v>
      </c>
      <c r="M77" s="3">
        <v>0</v>
      </c>
      <c r="N77" s="3">
        <v>0</v>
      </c>
      <c r="O77" s="155"/>
      <c r="Q77" s="20"/>
    </row>
    <row r="78" spans="1:18" ht="15.75" customHeight="1" x14ac:dyDescent="0.2">
      <c r="A78" s="148"/>
      <c r="B78" s="151"/>
      <c r="C78" s="153"/>
      <c r="D78" s="44" t="s">
        <v>12</v>
      </c>
      <c r="E78" s="33">
        <f>SUM(F78:N78)</f>
        <v>14664.82</v>
      </c>
      <c r="F78" s="2">
        <v>14664.82</v>
      </c>
      <c r="G78" s="184">
        <v>0</v>
      </c>
      <c r="H78" s="185"/>
      <c r="I78" s="185"/>
      <c r="J78" s="185"/>
      <c r="K78" s="186"/>
      <c r="L78" s="3">
        <v>0</v>
      </c>
      <c r="M78" s="3">
        <v>0</v>
      </c>
      <c r="N78" s="3">
        <v>0</v>
      </c>
      <c r="O78" s="155"/>
      <c r="Q78" s="17"/>
    </row>
    <row r="79" spans="1:18" ht="15.75" customHeight="1" x14ac:dyDescent="0.2">
      <c r="A79" s="148"/>
      <c r="B79" s="152"/>
      <c r="C79" s="153"/>
      <c r="D79" s="44" t="s">
        <v>18</v>
      </c>
      <c r="E79" s="33">
        <f>SUM(G79:N79)</f>
        <v>0</v>
      </c>
      <c r="F79" s="3">
        <v>0</v>
      </c>
      <c r="G79" s="184">
        <v>0</v>
      </c>
      <c r="H79" s="185"/>
      <c r="I79" s="185"/>
      <c r="J79" s="185"/>
      <c r="K79" s="186"/>
      <c r="L79" s="3">
        <v>0</v>
      </c>
      <c r="M79" s="3">
        <v>0</v>
      </c>
      <c r="N79" s="3">
        <v>0</v>
      </c>
      <c r="O79" s="156"/>
    </row>
    <row r="80" spans="1:18" s="35" customFormat="1" ht="15.75" customHeight="1" x14ac:dyDescent="0.2">
      <c r="A80" s="148"/>
      <c r="B80" s="190" t="s">
        <v>110</v>
      </c>
      <c r="C80" s="158" t="s">
        <v>88</v>
      </c>
      <c r="D80" s="158" t="s">
        <v>93</v>
      </c>
      <c r="E80" s="161" t="s">
        <v>0</v>
      </c>
      <c r="F80" s="154" t="s">
        <v>27</v>
      </c>
      <c r="G80" s="145" t="s">
        <v>171</v>
      </c>
      <c r="H80" s="146" t="s">
        <v>169</v>
      </c>
      <c r="I80" s="146"/>
      <c r="J80" s="146"/>
      <c r="K80" s="146"/>
      <c r="L80" s="154" t="s">
        <v>37</v>
      </c>
      <c r="M80" s="154" t="s">
        <v>38</v>
      </c>
      <c r="N80" s="154" t="s">
        <v>39</v>
      </c>
      <c r="O80" s="154"/>
    </row>
    <row r="81" spans="1:17" ht="26.25" customHeight="1" x14ac:dyDescent="0.2">
      <c r="A81" s="148"/>
      <c r="B81" s="193"/>
      <c r="C81" s="159"/>
      <c r="D81" s="159"/>
      <c r="E81" s="162"/>
      <c r="F81" s="156"/>
      <c r="G81" s="145"/>
      <c r="H81" s="86" t="s">
        <v>172</v>
      </c>
      <c r="I81" s="86" t="s">
        <v>173</v>
      </c>
      <c r="J81" s="86" t="s">
        <v>174</v>
      </c>
      <c r="K81" s="86" t="s">
        <v>170</v>
      </c>
      <c r="L81" s="156"/>
      <c r="M81" s="156"/>
      <c r="N81" s="156"/>
      <c r="O81" s="155"/>
    </row>
    <row r="82" spans="1:17" s="6" customFormat="1" ht="15.75" customHeight="1" x14ac:dyDescent="0.2">
      <c r="A82" s="149"/>
      <c r="B82" s="194"/>
      <c r="C82" s="160"/>
      <c r="D82" s="160"/>
      <c r="E82" s="37" t="s">
        <v>111</v>
      </c>
      <c r="F82" s="36">
        <v>3</v>
      </c>
      <c r="G82" s="87" t="s">
        <v>33</v>
      </c>
      <c r="H82" s="85">
        <v>0</v>
      </c>
      <c r="I82" s="85">
        <v>0</v>
      </c>
      <c r="J82" s="85">
        <v>0</v>
      </c>
      <c r="K82" s="85">
        <v>0</v>
      </c>
      <c r="L82" s="36">
        <v>0</v>
      </c>
      <c r="M82" s="36">
        <v>0</v>
      </c>
      <c r="N82" s="36">
        <v>0</v>
      </c>
      <c r="O82" s="156"/>
    </row>
    <row r="83" spans="1:17" ht="15.75" customHeight="1" x14ac:dyDescent="0.2">
      <c r="A83" s="147" t="s">
        <v>32</v>
      </c>
      <c r="B83" s="150" t="s">
        <v>175</v>
      </c>
      <c r="C83" s="153" t="s">
        <v>42</v>
      </c>
      <c r="D83" s="44" t="s">
        <v>2</v>
      </c>
      <c r="E83" s="33">
        <f>SUM(E84:E87)</f>
        <v>18329.710000000003</v>
      </c>
      <c r="F83" s="3">
        <f>SUM(F84:F87)</f>
        <v>4844.97</v>
      </c>
      <c r="G83" s="184">
        <f>SUM(G84:K87)</f>
        <v>13484.74</v>
      </c>
      <c r="H83" s="185"/>
      <c r="I83" s="185"/>
      <c r="J83" s="185"/>
      <c r="K83" s="186"/>
      <c r="L83" s="3">
        <f>SUM(L84:L87)</f>
        <v>0</v>
      </c>
      <c r="M83" s="3">
        <f>SUM(M84:M87)</f>
        <v>0</v>
      </c>
      <c r="N83" s="3">
        <f>SUM(N84:N87)</f>
        <v>0</v>
      </c>
      <c r="O83" s="154" t="s">
        <v>90</v>
      </c>
    </row>
    <row r="84" spans="1:17" ht="15.75" customHeight="1" x14ac:dyDescent="0.2">
      <c r="A84" s="148"/>
      <c r="B84" s="151"/>
      <c r="C84" s="153"/>
      <c r="D84" s="44" t="s">
        <v>1</v>
      </c>
      <c r="E84" s="33">
        <f>SUM(F84:N84)</f>
        <v>0</v>
      </c>
      <c r="F84" s="3">
        <v>0</v>
      </c>
      <c r="G84" s="184">
        <v>0</v>
      </c>
      <c r="H84" s="185"/>
      <c r="I84" s="185"/>
      <c r="J84" s="185"/>
      <c r="K84" s="186"/>
      <c r="L84" s="3">
        <v>0</v>
      </c>
      <c r="M84" s="3">
        <v>0</v>
      </c>
      <c r="N84" s="3">
        <v>0</v>
      </c>
      <c r="O84" s="155"/>
    </row>
    <row r="85" spans="1:17" ht="15.75" customHeight="1" x14ac:dyDescent="0.2">
      <c r="A85" s="148"/>
      <c r="B85" s="151"/>
      <c r="C85" s="153"/>
      <c r="D85" s="44" t="s">
        <v>5</v>
      </c>
      <c r="E85" s="33">
        <f>SUM(F85:N85)</f>
        <v>1453.49</v>
      </c>
      <c r="F85" s="2">
        <v>1453.49</v>
      </c>
      <c r="G85" s="184">
        <v>0</v>
      </c>
      <c r="H85" s="185"/>
      <c r="I85" s="185"/>
      <c r="J85" s="185"/>
      <c r="K85" s="186"/>
      <c r="L85" s="2">
        <v>0</v>
      </c>
      <c r="M85" s="2">
        <v>0</v>
      </c>
      <c r="N85" s="2">
        <v>0</v>
      </c>
      <c r="O85" s="155"/>
    </row>
    <row r="86" spans="1:17" ht="15.75" customHeight="1" x14ac:dyDescent="0.2">
      <c r="A86" s="148"/>
      <c r="B86" s="151"/>
      <c r="C86" s="153"/>
      <c r="D86" s="44" t="s">
        <v>12</v>
      </c>
      <c r="E86" s="33">
        <f>SUM(F86:N86)</f>
        <v>16876.22</v>
      </c>
      <c r="F86" s="2">
        <v>3391.48</v>
      </c>
      <c r="G86" s="184">
        <v>13484.74</v>
      </c>
      <c r="H86" s="185"/>
      <c r="I86" s="185"/>
      <c r="J86" s="185"/>
      <c r="K86" s="186"/>
      <c r="L86" s="2">
        <v>0</v>
      </c>
      <c r="M86" s="2">
        <v>0</v>
      </c>
      <c r="N86" s="2">
        <v>0</v>
      </c>
      <c r="O86" s="155"/>
      <c r="Q86" s="17"/>
    </row>
    <row r="87" spans="1:17" ht="15.75" customHeight="1" x14ac:dyDescent="0.2">
      <c r="A87" s="148"/>
      <c r="B87" s="152"/>
      <c r="C87" s="153"/>
      <c r="D87" s="44" t="s">
        <v>18</v>
      </c>
      <c r="E87" s="33">
        <f>SUM(G87:N87)</f>
        <v>0</v>
      </c>
      <c r="F87" s="3">
        <v>0</v>
      </c>
      <c r="G87" s="184">
        <v>0</v>
      </c>
      <c r="H87" s="185"/>
      <c r="I87" s="185"/>
      <c r="J87" s="185"/>
      <c r="K87" s="186"/>
      <c r="L87" s="3">
        <v>0</v>
      </c>
      <c r="M87" s="3">
        <v>0</v>
      </c>
      <c r="N87" s="3">
        <v>0</v>
      </c>
      <c r="O87" s="156"/>
    </row>
    <row r="88" spans="1:17" s="35" customFormat="1" ht="15.75" customHeight="1" x14ac:dyDescent="0.2">
      <c r="A88" s="148"/>
      <c r="B88" s="190" t="s">
        <v>213</v>
      </c>
      <c r="C88" s="158" t="s">
        <v>88</v>
      </c>
      <c r="D88" s="158" t="s">
        <v>93</v>
      </c>
      <c r="E88" s="161" t="s">
        <v>0</v>
      </c>
      <c r="F88" s="154" t="s">
        <v>27</v>
      </c>
      <c r="G88" s="145" t="s">
        <v>171</v>
      </c>
      <c r="H88" s="146" t="s">
        <v>169</v>
      </c>
      <c r="I88" s="146"/>
      <c r="J88" s="146"/>
      <c r="K88" s="146"/>
      <c r="L88" s="154" t="s">
        <v>37</v>
      </c>
      <c r="M88" s="154" t="s">
        <v>38</v>
      </c>
      <c r="N88" s="154" t="s">
        <v>39</v>
      </c>
      <c r="O88" s="154"/>
    </row>
    <row r="89" spans="1:17" ht="25.5" customHeight="1" x14ac:dyDescent="0.2">
      <c r="A89" s="148"/>
      <c r="B89" s="193"/>
      <c r="C89" s="159"/>
      <c r="D89" s="159"/>
      <c r="E89" s="162"/>
      <c r="F89" s="156"/>
      <c r="G89" s="145"/>
      <c r="H89" s="86" t="s">
        <v>172</v>
      </c>
      <c r="I89" s="86" t="s">
        <v>173</v>
      </c>
      <c r="J89" s="86" t="s">
        <v>174</v>
      </c>
      <c r="K89" s="86" t="s">
        <v>170</v>
      </c>
      <c r="L89" s="156"/>
      <c r="M89" s="156"/>
      <c r="N89" s="156"/>
      <c r="O89" s="155"/>
    </row>
    <row r="90" spans="1:17" ht="15" customHeight="1" x14ac:dyDescent="0.2">
      <c r="A90" s="148"/>
      <c r="B90" s="194"/>
      <c r="C90" s="160"/>
      <c r="D90" s="160"/>
      <c r="E90" s="37" t="s">
        <v>24</v>
      </c>
      <c r="F90" s="36">
        <v>0</v>
      </c>
      <c r="G90" s="88" t="s">
        <v>24</v>
      </c>
      <c r="H90" s="89">
        <v>0</v>
      </c>
      <c r="I90" s="89">
        <v>0</v>
      </c>
      <c r="J90" s="89">
        <v>0</v>
      </c>
      <c r="K90" s="89">
        <v>1</v>
      </c>
      <c r="L90" s="36">
        <v>0</v>
      </c>
      <c r="M90" s="36">
        <v>0</v>
      </c>
      <c r="N90" s="36">
        <v>0</v>
      </c>
      <c r="O90" s="156"/>
    </row>
    <row r="91" spans="1:17" ht="15" customHeight="1" x14ac:dyDescent="0.2">
      <c r="A91" s="147" t="s">
        <v>31</v>
      </c>
      <c r="B91" s="150" t="s">
        <v>230</v>
      </c>
      <c r="C91" s="153" t="s">
        <v>42</v>
      </c>
      <c r="D91" s="44" t="s">
        <v>2</v>
      </c>
      <c r="E91" s="123">
        <f>SUM(F91:N91)</f>
        <v>19920</v>
      </c>
      <c r="F91" s="122">
        <f>SUM(F92:J95)</f>
        <v>19920</v>
      </c>
      <c r="G91" s="144">
        <f>SUM(K92:K95)</f>
        <v>0</v>
      </c>
      <c r="H91" s="144"/>
      <c r="I91" s="144"/>
      <c r="J91" s="144"/>
      <c r="K91" s="144"/>
      <c r="L91" s="3">
        <f>SUM(L92:L95)</f>
        <v>0</v>
      </c>
      <c r="M91" s="3">
        <f>SUM(M92:M95)</f>
        <v>0</v>
      </c>
      <c r="N91" s="3">
        <f>SUM(N92:N95)</f>
        <v>0</v>
      </c>
      <c r="O91" s="154" t="s">
        <v>90</v>
      </c>
    </row>
    <row r="92" spans="1:17" ht="15" x14ac:dyDescent="0.2">
      <c r="A92" s="148"/>
      <c r="B92" s="151"/>
      <c r="C92" s="153"/>
      <c r="D92" s="44" t="s">
        <v>1</v>
      </c>
      <c r="E92" s="123">
        <v>0</v>
      </c>
      <c r="F92" s="122">
        <v>0</v>
      </c>
      <c r="G92" s="144">
        <v>0</v>
      </c>
      <c r="H92" s="144"/>
      <c r="I92" s="144"/>
      <c r="J92" s="144"/>
      <c r="K92" s="144"/>
      <c r="L92" s="3">
        <v>0</v>
      </c>
      <c r="M92" s="3">
        <v>0</v>
      </c>
      <c r="N92" s="3">
        <v>0</v>
      </c>
      <c r="O92" s="155"/>
    </row>
    <row r="93" spans="1:17" ht="15" x14ac:dyDescent="0.2">
      <c r="A93" s="148"/>
      <c r="B93" s="151"/>
      <c r="C93" s="153"/>
      <c r="D93" s="44" t="s">
        <v>5</v>
      </c>
      <c r="E93" s="123">
        <f>SUM(F93:N93)</f>
        <v>19920</v>
      </c>
      <c r="F93" s="122">
        <v>19920</v>
      </c>
      <c r="G93" s="144">
        <v>0</v>
      </c>
      <c r="H93" s="144"/>
      <c r="I93" s="144"/>
      <c r="J93" s="144"/>
      <c r="K93" s="144"/>
      <c r="L93" s="2">
        <v>0</v>
      </c>
      <c r="M93" s="2">
        <v>0</v>
      </c>
      <c r="N93" s="2">
        <v>0</v>
      </c>
      <c r="O93" s="155"/>
    </row>
    <row r="94" spans="1:17" ht="15" x14ac:dyDescent="0.2">
      <c r="A94" s="148"/>
      <c r="B94" s="151"/>
      <c r="C94" s="153"/>
      <c r="D94" s="44" t="s">
        <v>12</v>
      </c>
      <c r="E94" s="123">
        <f>SUM(F94:N94)</f>
        <v>0</v>
      </c>
      <c r="F94" s="122">
        <v>0</v>
      </c>
      <c r="G94" s="144">
        <v>0</v>
      </c>
      <c r="H94" s="144"/>
      <c r="I94" s="144"/>
      <c r="J94" s="144"/>
      <c r="K94" s="144"/>
      <c r="L94" s="2">
        <v>0</v>
      </c>
      <c r="M94" s="2">
        <v>0</v>
      </c>
      <c r="N94" s="2">
        <v>0</v>
      </c>
      <c r="O94" s="155"/>
      <c r="Q94" s="17"/>
    </row>
    <row r="95" spans="1:17" ht="15" x14ac:dyDescent="0.2">
      <c r="A95" s="148"/>
      <c r="B95" s="152"/>
      <c r="C95" s="153"/>
      <c r="D95" s="44" t="s">
        <v>18</v>
      </c>
      <c r="E95" s="123">
        <f>SUM(F95:N95)</f>
        <v>0</v>
      </c>
      <c r="F95" s="122">
        <v>0</v>
      </c>
      <c r="G95" s="144">
        <v>0</v>
      </c>
      <c r="H95" s="144"/>
      <c r="I95" s="144"/>
      <c r="J95" s="144"/>
      <c r="K95" s="144"/>
      <c r="L95" s="3">
        <v>0</v>
      </c>
      <c r="M95" s="3">
        <v>0</v>
      </c>
      <c r="N95" s="3">
        <v>0</v>
      </c>
      <c r="O95" s="156"/>
    </row>
    <row r="96" spans="1:17" s="35" customFormat="1" ht="19.5" customHeight="1" x14ac:dyDescent="0.2">
      <c r="A96" s="148"/>
      <c r="B96" s="157" t="s">
        <v>231</v>
      </c>
      <c r="C96" s="158" t="s">
        <v>88</v>
      </c>
      <c r="D96" s="158" t="s">
        <v>93</v>
      </c>
      <c r="E96" s="161" t="s">
        <v>0</v>
      </c>
      <c r="F96" s="161" t="s">
        <v>128</v>
      </c>
      <c r="G96" s="145" t="s">
        <v>171</v>
      </c>
      <c r="H96" s="146" t="s">
        <v>169</v>
      </c>
      <c r="I96" s="146"/>
      <c r="J96" s="146"/>
      <c r="K96" s="146"/>
      <c r="L96" s="154" t="s">
        <v>37</v>
      </c>
      <c r="M96" s="154" t="s">
        <v>38</v>
      </c>
      <c r="N96" s="154" t="s">
        <v>39</v>
      </c>
      <c r="O96" s="154"/>
    </row>
    <row r="97" spans="1:17" ht="23.25" customHeight="1" x14ac:dyDescent="0.2">
      <c r="A97" s="148"/>
      <c r="B97" s="151"/>
      <c r="C97" s="159"/>
      <c r="D97" s="159"/>
      <c r="E97" s="162"/>
      <c r="F97" s="162"/>
      <c r="G97" s="145"/>
      <c r="H97" s="86" t="s">
        <v>172</v>
      </c>
      <c r="I97" s="86" t="s">
        <v>173</v>
      </c>
      <c r="J97" s="86" t="s">
        <v>174</v>
      </c>
      <c r="K97" s="86" t="s">
        <v>170</v>
      </c>
      <c r="L97" s="156"/>
      <c r="M97" s="156"/>
      <c r="N97" s="156"/>
      <c r="O97" s="155"/>
    </row>
    <row r="98" spans="1:17" ht="19.5" customHeight="1" x14ac:dyDescent="0.2">
      <c r="A98" s="149"/>
      <c r="B98" s="152"/>
      <c r="C98" s="160"/>
      <c r="D98" s="160"/>
      <c r="E98" s="37" t="s">
        <v>24</v>
      </c>
      <c r="F98" s="37" t="s">
        <v>24</v>
      </c>
      <c r="G98" s="88" t="s">
        <v>33</v>
      </c>
      <c r="H98" s="89">
        <v>0</v>
      </c>
      <c r="I98" s="89">
        <v>0</v>
      </c>
      <c r="J98" s="89">
        <v>0</v>
      </c>
      <c r="K98" s="89">
        <v>0</v>
      </c>
      <c r="L98" s="36">
        <v>0</v>
      </c>
      <c r="M98" s="36">
        <v>0</v>
      </c>
      <c r="N98" s="36">
        <v>0</v>
      </c>
      <c r="O98" s="156"/>
    </row>
    <row r="99" spans="1:17" ht="15.75" customHeight="1" x14ac:dyDescent="0.2">
      <c r="A99" s="147" t="s">
        <v>223</v>
      </c>
      <c r="B99" s="150" t="s">
        <v>226</v>
      </c>
      <c r="C99" s="153" t="s">
        <v>42</v>
      </c>
      <c r="D99" s="44" t="s">
        <v>2</v>
      </c>
      <c r="E99" s="33">
        <f>SUM(E100:E103)</f>
        <v>18</v>
      </c>
      <c r="F99" s="3">
        <f>SUM(F100:F103)</f>
        <v>0</v>
      </c>
      <c r="G99" s="184">
        <f>SUM(G100:K103)</f>
        <v>18</v>
      </c>
      <c r="H99" s="185"/>
      <c r="I99" s="185"/>
      <c r="J99" s="185"/>
      <c r="K99" s="186"/>
      <c r="L99" s="3">
        <f>SUM(L100:L103)</f>
        <v>0</v>
      </c>
      <c r="M99" s="3">
        <f>SUM(M100:M103)</f>
        <v>0</v>
      </c>
      <c r="N99" s="3">
        <f>SUM(N100:N103)</f>
        <v>0</v>
      </c>
      <c r="O99" s="154" t="s">
        <v>90</v>
      </c>
    </row>
    <row r="100" spans="1:17" ht="15.75" customHeight="1" x14ac:dyDescent="0.2">
      <c r="A100" s="148"/>
      <c r="B100" s="151"/>
      <c r="C100" s="153"/>
      <c r="D100" s="44" t="s">
        <v>1</v>
      </c>
      <c r="E100" s="33">
        <f>SUM(F100:N100)</f>
        <v>0</v>
      </c>
      <c r="F100" s="3">
        <v>0</v>
      </c>
      <c r="G100" s="184">
        <v>0</v>
      </c>
      <c r="H100" s="185"/>
      <c r="I100" s="185"/>
      <c r="J100" s="185"/>
      <c r="K100" s="186"/>
      <c r="L100" s="3">
        <v>0</v>
      </c>
      <c r="M100" s="3">
        <v>0</v>
      </c>
      <c r="N100" s="3">
        <v>0</v>
      </c>
      <c r="O100" s="155"/>
    </row>
    <row r="101" spans="1:17" ht="15.75" customHeight="1" x14ac:dyDescent="0.2">
      <c r="A101" s="148"/>
      <c r="B101" s="151"/>
      <c r="C101" s="153"/>
      <c r="D101" s="44" t="s">
        <v>5</v>
      </c>
      <c r="E101" s="33">
        <f>SUM(F101:N101)</f>
        <v>0</v>
      </c>
      <c r="F101" s="2">
        <v>0</v>
      </c>
      <c r="G101" s="184">
        <v>0</v>
      </c>
      <c r="H101" s="185"/>
      <c r="I101" s="185"/>
      <c r="J101" s="185"/>
      <c r="K101" s="186"/>
      <c r="L101" s="2">
        <v>0</v>
      </c>
      <c r="M101" s="2">
        <v>0</v>
      </c>
      <c r="N101" s="2">
        <v>0</v>
      </c>
      <c r="O101" s="155"/>
    </row>
    <row r="102" spans="1:17" ht="15.75" customHeight="1" x14ac:dyDescent="0.2">
      <c r="A102" s="148"/>
      <c r="B102" s="151"/>
      <c r="C102" s="153"/>
      <c r="D102" s="44" t="s">
        <v>12</v>
      </c>
      <c r="E102" s="33">
        <f>SUM(F102:N102)</f>
        <v>18</v>
      </c>
      <c r="F102" s="2">
        <v>0</v>
      </c>
      <c r="G102" s="184">
        <v>18</v>
      </c>
      <c r="H102" s="185"/>
      <c r="I102" s="185"/>
      <c r="J102" s="185"/>
      <c r="K102" s="186"/>
      <c r="L102" s="2">
        <v>0</v>
      </c>
      <c r="M102" s="2">
        <v>0</v>
      </c>
      <c r="N102" s="2">
        <v>0</v>
      </c>
      <c r="O102" s="155"/>
      <c r="Q102" s="17"/>
    </row>
    <row r="103" spans="1:17" ht="15.75" customHeight="1" x14ac:dyDescent="0.2">
      <c r="A103" s="148"/>
      <c r="B103" s="152"/>
      <c r="C103" s="153"/>
      <c r="D103" s="44" t="s">
        <v>18</v>
      </c>
      <c r="E103" s="33">
        <f>SUM(G103:N103)</f>
        <v>0</v>
      </c>
      <c r="F103" s="3">
        <v>0</v>
      </c>
      <c r="G103" s="184">
        <v>0</v>
      </c>
      <c r="H103" s="185"/>
      <c r="I103" s="185"/>
      <c r="J103" s="185"/>
      <c r="K103" s="186"/>
      <c r="L103" s="3">
        <v>0</v>
      </c>
      <c r="M103" s="3">
        <v>0</v>
      </c>
      <c r="N103" s="3">
        <v>0</v>
      </c>
      <c r="O103" s="156"/>
    </row>
    <row r="104" spans="1:17" s="35" customFormat="1" ht="15.75" customHeight="1" x14ac:dyDescent="0.2">
      <c r="A104" s="148"/>
      <c r="B104" s="190" t="s">
        <v>206</v>
      </c>
      <c r="C104" s="158" t="s">
        <v>88</v>
      </c>
      <c r="D104" s="158" t="s">
        <v>93</v>
      </c>
      <c r="E104" s="161" t="s">
        <v>0</v>
      </c>
      <c r="F104" s="154" t="s">
        <v>27</v>
      </c>
      <c r="G104" s="145" t="s">
        <v>171</v>
      </c>
      <c r="H104" s="146" t="s">
        <v>169</v>
      </c>
      <c r="I104" s="146"/>
      <c r="J104" s="146"/>
      <c r="K104" s="146"/>
      <c r="L104" s="154" t="s">
        <v>37</v>
      </c>
      <c r="M104" s="154" t="s">
        <v>38</v>
      </c>
      <c r="N104" s="154" t="s">
        <v>39</v>
      </c>
      <c r="O104" s="154"/>
    </row>
    <row r="105" spans="1:17" ht="25.5" customHeight="1" x14ac:dyDescent="0.2">
      <c r="A105" s="148"/>
      <c r="B105" s="193"/>
      <c r="C105" s="159"/>
      <c r="D105" s="159"/>
      <c r="E105" s="162"/>
      <c r="F105" s="156"/>
      <c r="G105" s="145"/>
      <c r="H105" s="86" t="s">
        <v>172</v>
      </c>
      <c r="I105" s="86" t="s">
        <v>173</v>
      </c>
      <c r="J105" s="86" t="s">
        <v>174</v>
      </c>
      <c r="K105" s="86" t="s">
        <v>170</v>
      </c>
      <c r="L105" s="156"/>
      <c r="M105" s="156"/>
      <c r="N105" s="156"/>
      <c r="O105" s="155"/>
    </row>
    <row r="106" spans="1:17" ht="15" customHeight="1" x14ac:dyDescent="0.2">
      <c r="A106" s="148"/>
      <c r="B106" s="194"/>
      <c r="C106" s="160"/>
      <c r="D106" s="160"/>
      <c r="E106" s="37" t="s">
        <v>24</v>
      </c>
      <c r="F106" s="36">
        <v>1</v>
      </c>
      <c r="G106" s="88" t="s">
        <v>24</v>
      </c>
      <c r="H106" s="89">
        <v>1</v>
      </c>
      <c r="I106" s="89">
        <v>1</v>
      </c>
      <c r="J106" s="89">
        <v>1</v>
      </c>
      <c r="K106" s="89">
        <v>1</v>
      </c>
      <c r="L106" s="36">
        <v>0</v>
      </c>
      <c r="M106" s="36">
        <v>0</v>
      </c>
      <c r="N106" s="36">
        <v>0</v>
      </c>
      <c r="O106" s="156"/>
    </row>
    <row r="107" spans="1:17" ht="15.75" customHeight="1" x14ac:dyDescent="0.2">
      <c r="A107" s="147" t="s">
        <v>224</v>
      </c>
      <c r="B107" s="150" t="s">
        <v>83</v>
      </c>
      <c r="C107" s="153" t="s">
        <v>42</v>
      </c>
      <c r="D107" s="44" t="s">
        <v>2</v>
      </c>
      <c r="E107" s="33">
        <f>SUM(E108:E111)</f>
        <v>6500</v>
      </c>
      <c r="F107" s="3">
        <f>SUM(F108:F111)</f>
        <v>6500</v>
      </c>
      <c r="G107" s="184">
        <f>SUM(G108:K111)</f>
        <v>0</v>
      </c>
      <c r="H107" s="185"/>
      <c r="I107" s="185"/>
      <c r="J107" s="185"/>
      <c r="K107" s="186"/>
      <c r="L107" s="3">
        <f>SUM(L108:L111)</f>
        <v>0</v>
      </c>
      <c r="M107" s="3">
        <f>SUM(M108:M111)</f>
        <v>0</v>
      </c>
      <c r="N107" s="3">
        <f>SUM(N108:N111)</f>
        <v>0</v>
      </c>
      <c r="O107" s="154" t="s">
        <v>90</v>
      </c>
    </row>
    <row r="108" spans="1:17" ht="15.75" customHeight="1" x14ac:dyDescent="0.2">
      <c r="A108" s="148"/>
      <c r="B108" s="151"/>
      <c r="C108" s="153"/>
      <c r="D108" s="44" t="s">
        <v>1</v>
      </c>
      <c r="E108" s="33">
        <f>SUM(F108:N108)</f>
        <v>0</v>
      </c>
      <c r="F108" s="3">
        <v>0</v>
      </c>
      <c r="G108" s="184">
        <v>0</v>
      </c>
      <c r="H108" s="185"/>
      <c r="I108" s="185"/>
      <c r="J108" s="185"/>
      <c r="K108" s="186"/>
      <c r="L108" s="3">
        <v>0</v>
      </c>
      <c r="M108" s="3">
        <v>0</v>
      </c>
      <c r="N108" s="3">
        <v>0</v>
      </c>
      <c r="O108" s="155"/>
    </row>
    <row r="109" spans="1:17" ht="15.75" customHeight="1" x14ac:dyDescent="0.2">
      <c r="A109" s="148"/>
      <c r="B109" s="151"/>
      <c r="C109" s="153"/>
      <c r="D109" s="44" t="s">
        <v>5</v>
      </c>
      <c r="E109" s="33">
        <f>SUM(F109:N109)</f>
        <v>0</v>
      </c>
      <c r="F109" s="2">
        <v>0</v>
      </c>
      <c r="G109" s="184">
        <v>0</v>
      </c>
      <c r="H109" s="185"/>
      <c r="I109" s="185"/>
      <c r="J109" s="185"/>
      <c r="K109" s="186"/>
      <c r="L109" s="2">
        <v>0</v>
      </c>
      <c r="M109" s="2">
        <v>0</v>
      </c>
      <c r="N109" s="2">
        <v>0</v>
      </c>
      <c r="O109" s="155"/>
    </row>
    <row r="110" spans="1:17" ht="15.75" customHeight="1" x14ac:dyDescent="0.2">
      <c r="A110" s="148"/>
      <c r="B110" s="151"/>
      <c r="C110" s="153"/>
      <c r="D110" s="44" t="s">
        <v>12</v>
      </c>
      <c r="E110" s="33">
        <f>SUM(F110:N110)</f>
        <v>6500</v>
      </c>
      <c r="F110" s="2">
        <v>6500</v>
      </c>
      <c r="G110" s="184">
        <v>0</v>
      </c>
      <c r="H110" s="185"/>
      <c r="I110" s="185"/>
      <c r="J110" s="185"/>
      <c r="K110" s="186"/>
      <c r="L110" s="2">
        <v>0</v>
      </c>
      <c r="M110" s="2">
        <v>0</v>
      </c>
      <c r="N110" s="2">
        <v>0</v>
      </c>
      <c r="O110" s="155"/>
      <c r="Q110" s="17"/>
    </row>
    <row r="111" spans="1:17" ht="15.75" customHeight="1" x14ac:dyDescent="0.2">
      <c r="A111" s="148"/>
      <c r="B111" s="152"/>
      <c r="C111" s="153"/>
      <c r="D111" s="44" t="s">
        <v>18</v>
      </c>
      <c r="E111" s="33">
        <f>SUM(G111:N111)</f>
        <v>0</v>
      </c>
      <c r="F111" s="3">
        <v>0</v>
      </c>
      <c r="G111" s="184">
        <v>0</v>
      </c>
      <c r="H111" s="185"/>
      <c r="I111" s="185"/>
      <c r="J111" s="185"/>
      <c r="K111" s="186"/>
      <c r="L111" s="3">
        <v>0</v>
      </c>
      <c r="M111" s="3">
        <v>0</v>
      </c>
      <c r="N111" s="3">
        <v>0</v>
      </c>
      <c r="O111" s="156"/>
    </row>
    <row r="112" spans="1:17" s="35" customFormat="1" ht="15.75" customHeight="1" x14ac:dyDescent="0.2">
      <c r="A112" s="148"/>
      <c r="B112" s="190" t="s">
        <v>112</v>
      </c>
      <c r="C112" s="158" t="s">
        <v>88</v>
      </c>
      <c r="D112" s="158" t="s">
        <v>93</v>
      </c>
      <c r="E112" s="161" t="s">
        <v>0</v>
      </c>
      <c r="F112" s="154" t="s">
        <v>27</v>
      </c>
      <c r="G112" s="145" t="s">
        <v>171</v>
      </c>
      <c r="H112" s="146" t="s">
        <v>169</v>
      </c>
      <c r="I112" s="146"/>
      <c r="J112" s="146"/>
      <c r="K112" s="146"/>
      <c r="L112" s="154" t="s">
        <v>37</v>
      </c>
      <c r="M112" s="154" t="s">
        <v>38</v>
      </c>
      <c r="N112" s="154" t="s">
        <v>39</v>
      </c>
      <c r="O112" s="144"/>
    </row>
    <row r="113" spans="1:17" ht="27.75" customHeight="1" x14ac:dyDescent="0.2">
      <c r="A113" s="148"/>
      <c r="B113" s="193"/>
      <c r="C113" s="159"/>
      <c r="D113" s="159"/>
      <c r="E113" s="162"/>
      <c r="F113" s="156"/>
      <c r="G113" s="145"/>
      <c r="H113" s="86" t="s">
        <v>172</v>
      </c>
      <c r="I113" s="86" t="s">
        <v>173</v>
      </c>
      <c r="J113" s="86" t="s">
        <v>174</v>
      </c>
      <c r="K113" s="86" t="s">
        <v>170</v>
      </c>
      <c r="L113" s="156"/>
      <c r="M113" s="156"/>
      <c r="N113" s="156"/>
      <c r="O113" s="144"/>
    </row>
    <row r="114" spans="1:17" s="6" customFormat="1" ht="15.75" customHeight="1" x14ac:dyDescent="0.2">
      <c r="A114" s="148"/>
      <c r="B114" s="194"/>
      <c r="C114" s="160"/>
      <c r="D114" s="160"/>
      <c r="E114" s="37">
        <v>0</v>
      </c>
      <c r="F114" s="36">
        <v>0</v>
      </c>
      <c r="G114" s="87" t="s">
        <v>33</v>
      </c>
      <c r="H114" s="85">
        <v>0</v>
      </c>
      <c r="I114" s="85">
        <v>0</v>
      </c>
      <c r="J114" s="85">
        <v>0</v>
      </c>
      <c r="K114" s="85">
        <v>0</v>
      </c>
      <c r="L114" s="36">
        <v>0</v>
      </c>
      <c r="M114" s="36">
        <v>0</v>
      </c>
      <c r="N114" s="36">
        <v>0</v>
      </c>
      <c r="O114" s="144"/>
    </row>
    <row r="115" spans="1:17" s="35" customFormat="1" ht="15.75" customHeight="1" x14ac:dyDescent="0.2">
      <c r="A115" s="148"/>
      <c r="B115" s="190" t="s">
        <v>113</v>
      </c>
      <c r="C115" s="158" t="s">
        <v>88</v>
      </c>
      <c r="D115" s="158" t="s">
        <v>93</v>
      </c>
      <c r="E115" s="215" t="s">
        <v>0</v>
      </c>
      <c r="F115" s="154" t="s">
        <v>27</v>
      </c>
      <c r="G115" s="145" t="s">
        <v>171</v>
      </c>
      <c r="H115" s="146" t="s">
        <v>169</v>
      </c>
      <c r="I115" s="146"/>
      <c r="J115" s="146"/>
      <c r="K115" s="146"/>
      <c r="L115" s="154" t="s">
        <v>37</v>
      </c>
      <c r="M115" s="154" t="s">
        <v>38</v>
      </c>
      <c r="N115" s="154" t="s">
        <v>39</v>
      </c>
      <c r="O115" s="144"/>
    </row>
    <row r="116" spans="1:17" ht="24.75" customHeight="1" x14ac:dyDescent="0.2">
      <c r="A116" s="148"/>
      <c r="B116" s="193"/>
      <c r="C116" s="159"/>
      <c r="D116" s="159"/>
      <c r="E116" s="216"/>
      <c r="F116" s="156"/>
      <c r="G116" s="145"/>
      <c r="H116" s="86" t="s">
        <v>172</v>
      </c>
      <c r="I116" s="86" t="s">
        <v>173</v>
      </c>
      <c r="J116" s="86" t="s">
        <v>174</v>
      </c>
      <c r="K116" s="86" t="s">
        <v>170</v>
      </c>
      <c r="L116" s="156"/>
      <c r="M116" s="156"/>
      <c r="N116" s="156"/>
      <c r="O116" s="144"/>
    </row>
    <row r="117" spans="1:17" s="6" customFormat="1" ht="15.75" customHeight="1" x14ac:dyDescent="0.2">
      <c r="A117" s="149"/>
      <c r="B117" s="194"/>
      <c r="C117" s="160"/>
      <c r="D117" s="160"/>
      <c r="E117" s="37">
        <v>3</v>
      </c>
      <c r="F117" s="36">
        <v>3</v>
      </c>
      <c r="G117" s="87" t="s">
        <v>33</v>
      </c>
      <c r="H117" s="85">
        <v>0</v>
      </c>
      <c r="I117" s="85">
        <v>0</v>
      </c>
      <c r="J117" s="85">
        <v>0</v>
      </c>
      <c r="K117" s="85">
        <v>0</v>
      </c>
      <c r="L117" s="36">
        <v>0</v>
      </c>
      <c r="M117" s="36">
        <v>0</v>
      </c>
      <c r="N117" s="36">
        <v>0</v>
      </c>
      <c r="O117" s="144"/>
    </row>
    <row r="118" spans="1:17" ht="15.75" customHeight="1" x14ac:dyDescent="0.2">
      <c r="A118" s="206"/>
      <c r="B118" s="209" t="s">
        <v>114</v>
      </c>
      <c r="C118" s="210"/>
      <c r="D118" s="51" t="s">
        <v>2</v>
      </c>
      <c r="E118" s="24">
        <f>E54+E17</f>
        <v>905801.67</v>
      </c>
      <c r="F118" s="24">
        <f>SUM(F119:F122)</f>
        <v>555406.03</v>
      </c>
      <c r="G118" s="180">
        <f>SUM(G119:K122)</f>
        <v>109642.73999999999</v>
      </c>
      <c r="H118" s="181"/>
      <c r="I118" s="181"/>
      <c r="J118" s="181"/>
      <c r="K118" s="182"/>
      <c r="L118" s="24">
        <f>SUM(L119:L122)</f>
        <v>212612.9</v>
      </c>
      <c r="M118" s="24">
        <f>SUM(M119:M122)</f>
        <v>28140</v>
      </c>
      <c r="N118" s="24">
        <f>SUM(N119:N122)</f>
        <v>0</v>
      </c>
      <c r="O118" s="154"/>
    </row>
    <row r="119" spans="1:17" ht="15.75" customHeight="1" x14ac:dyDescent="0.2">
      <c r="A119" s="207"/>
      <c r="B119" s="211"/>
      <c r="C119" s="212"/>
      <c r="D119" s="51" t="s">
        <v>1</v>
      </c>
      <c r="E119" s="24">
        <f>E55+E18</f>
        <v>142109.78</v>
      </c>
      <c r="F119" s="24">
        <f t="shared" ref="F119:G122" si="5">F55+F18</f>
        <v>142109.78</v>
      </c>
      <c r="G119" s="180">
        <f t="shared" si="5"/>
        <v>0</v>
      </c>
      <c r="H119" s="181"/>
      <c r="I119" s="181"/>
      <c r="J119" s="181"/>
      <c r="K119" s="182"/>
      <c r="L119" s="24">
        <f t="shared" ref="L119:N122" si="6">L55+L18</f>
        <v>0</v>
      </c>
      <c r="M119" s="24">
        <f t="shared" si="6"/>
        <v>0</v>
      </c>
      <c r="N119" s="24">
        <f t="shared" si="6"/>
        <v>0</v>
      </c>
      <c r="O119" s="155"/>
      <c r="Q119" s="17"/>
    </row>
    <row r="120" spans="1:17" ht="15.75" customHeight="1" x14ac:dyDescent="0.2">
      <c r="A120" s="207"/>
      <c r="B120" s="211"/>
      <c r="C120" s="212"/>
      <c r="D120" s="51" t="s">
        <v>5</v>
      </c>
      <c r="E120" s="24">
        <f>E56+E19</f>
        <v>433782.43000000005</v>
      </c>
      <c r="F120" s="24">
        <f t="shared" si="5"/>
        <v>215138.94</v>
      </c>
      <c r="G120" s="180">
        <f t="shared" si="5"/>
        <v>62394.86</v>
      </c>
      <c r="H120" s="181"/>
      <c r="I120" s="181"/>
      <c r="J120" s="181"/>
      <c r="K120" s="182"/>
      <c r="L120" s="24">
        <f t="shared" si="6"/>
        <v>137985.76999999999</v>
      </c>
      <c r="M120" s="24">
        <f t="shared" si="6"/>
        <v>18262.86</v>
      </c>
      <c r="N120" s="24">
        <f t="shared" si="6"/>
        <v>0</v>
      </c>
      <c r="O120" s="155"/>
      <c r="Q120" s="16"/>
    </row>
    <row r="121" spans="1:17" ht="15.75" customHeight="1" x14ac:dyDescent="0.2">
      <c r="A121" s="207"/>
      <c r="B121" s="211"/>
      <c r="C121" s="212"/>
      <c r="D121" s="51" t="s">
        <v>12</v>
      </c>
      <c r="E121" s="24">
        <f>E57+E20</f>
        <v>329909.45999999996</v>
      </c>
      <c r="F121" s="24">
        <f t="shared" si="5"/>
        <v>198157.31</v>
      </c>
      <c r="G121" s="180">
        <f t="shared" si="5"/>
        <v>47247.88</v>
      </c>
      <c r="H121" s="181"/>
      <c r="I121" s="181"/>
      <c r="J121" s="181"/>
      <c r="K121" s="182"/>
      <c r="L121" s="24">
        <f t="shared" si="6"/>
        <v>74627.13</v>
      </c>
      <c r="M121" s="24">
        <f t="shared" si="6"/>
        <v>9877.14</v>
      </c>
      <c r="N121" s="24">
        <f t="shared" si="6"/>
        <v>0</v>
      </c>
      <c r="O121" s="155"/>
    </row>
    <row r="122" spans="1:17" ht="15.75" customHeight="1" x14ac:dyDescent="0.2">
      <c r="A122" s="208"/>
      <c r="B122" s="213"/>
      <c r="C122" s="214"/>
      <c r="D122" s="51" t="s">
        <v>18</v>
      </c>
      <c r="E122" s="24">
        <f>E58+E21</f>
        <v>0</v>
      </c>
      <c r="F122" s="24">
        <f t="shared" si="5"/>
        <v>0</v>
      </c>
      <c r="G122" s="180">
        <f t="shared" si="5"/>
        <v>0</v>
      </c>
      <c r="H122" s="181"/>
      <c r="I122" s="181"/>
      <c r="J122" s="181"/>
      <c r="K122" s="182"/>
      <c r="L122" s="24">
        <f t="shared" si="6"/>
        <v>0</v>
      </c>
      <c r="M122" s="24">
        <f t="shared" si="6"/>
        <v>0</v>
      </c>
      <c r="N122" s="24">
        <f t="shared" si="6"/>
        <v>0</v>
      </c>
      <c r="O122" s="156"/>
    </row>
    <row r="123" spans="1:17" ht="15.75" customHeight="1" x14ac:dyDescent="0.2">
      <c r="O123" s="49" t="s">
        <v>101</v>
      </c>
    </row>
  </sheetData>
  <mergeCells count="268">
    <mergeCell ref="A10:P10"/>
    <mergeCell ref="A99:A106"/>
    <mergeCell ref="B99:B103"/>
    <mergeCell ref="C99:C103"/>
    <mergeCell ref="G99:K99"/>
    <mergeCell ref="O99:O103"/>
    <mergeCell ref="G100:K100"/>
    <mergeCell ref="G101:K101"/>
    <mergeCell ref="G102:K102"/>
    <mergeCell ref="G103:K103"/>
    <mergeCell ref="B104:B106"/>
    <mergeCell ref="C104:C106"/>
    <mergeCell ref="D104:D106"/>
    <mergeCell ref="E104:E105"/>
    <mergeCell ref="F104:F105"/>
    <mergeCell ref="G104:G105"/>
    <mergeCell ref="H104:K104"/>
    <mergeCell ref="L104:L105"/>
    <mergeCell ref="M104:M105"/>
    <mergeCell ref="N104:N105"/>
    <mergeCell ref="O104:O106"/>
    <mergeCell ref="A83:A90"/>
    <mergeCell ref="B83:B87"/>
    <mergeCell ref="C83:C87"/>
    <mergeCell ref="G83:K83"/>
    <mergeCell ref="O83:O87"/>
    <mergeCell ref="G84:K84"/>
    <mergeCell ref="G85:K85"/>
    <mergeCell ref="G86:K86"/>
    <mergeCell ref="G87:K87"/>
    <mergeCell ref="B88:B90"/>
    <mergeCell ref="C88:C90"/>
    <mergeCell ref="D88:D90"/>
    <mergeCell ref="E88:E89"/>
    <mergeCell ref="G88:G89"/>
    <mergeCell ref="H88:K88"/>
    <mergeCell ref="L88:L89"/>
    <mergeCell ref="M88:M89"/>
    <mergeCell ref="N88:N89"/>
    <mergeCell ref="O88:O90"/>
    <mergeCell ref="O107:O111"/>
    <mergeCell ref="G108:K108"/>
    <mergeCell ref="G109:K109"/>
    <mergeCell ref="G110:K110"/>
    <mergeCell ref="G111:K111"/>
    <mergeCell ref="O118:O122"/>
    <mergeCell ref="G119:K119"/>
    <mergeCell ref="G120:K120"/>
    <mergeCell ref="G121:K121"/>
    <mergeCell ref="G122:K122"/>
    <mergeCell ref="H115:K115"/>
    <mergeCell ref="L115:L116"/>
    <mergeCell ref="M115:M116"/>
    <mergeCell ref="N115:N116"/>
    <mergeCell ref="O115:O117"/>
    <mergeCell ref="N112:N113"/>
    <mergeCell ref="O112:O114"/>
    <mergeCell ref="C112:C114"/>
    <mergeCell ref="D112:D114"/>
    <mergeCell ref="E112:E113"/>
    <mergeCell ref="G112:G113"/>
    <mergeCell ref="H112:K112"/>
    <mergeCell ref="L112:L113"/>
    <mergeCell ref="M112:M113"/>
    <mergeCell ref="G115:G116"/>
    <mergeCell ref="A118:A122"/>
    <mergeCell ref="B118:C122"/>
    <mergeCell ref="G118:K118"/>
    <mergeCell ref="A107:A117"/>
    <mergeCell ref="B107:B111"/>
    <mergeCell ref="C107:C111"/>
    <mergeCell ref="G107:K107"/>
    <mergeCell ref="B115:B117"/>
    <mergeCell ref="C115:C117"/>
    <mergeCell ref="D115:D117"/>
    <mergeCell ref="E115:E116"/>
    <mergeCell ref="B112:B114"/>
    <mergeCell ref="O72:O74"/>
    <mergeCell ref="A75:A82"/>
    <mergeCell ref="B75:B79"/>
    <mergeCell ref="C75:C79"/>
    <mergeCell ref="G75:K75"/>
    <mergeCell ref="O75:O79"/>
    <mergeCell ref="G76:K76"/>
    <mergeCell ref="G77:K77"/>
    <mergeCell ref="G78:K78"/>
    <mergeCell ref="G79:K79"/>
    <mergeCell ref="B80:B82"/>
    <mergeCell ref="C80:C82"/>
    <mergeCell ref="D80:D82"/>
    <mergeCell ref="E80:E81"/>
    <mergeCell ref="G80:G81"/>
    <mergeCell ref="H80:K80"/>
    <mergeCell ref="L80:L81"/>
    <mergeCell ref="M80:M81"/>
    <mergeCell ref="N80:N81"/>
    <mergeCell ref="O80:O82"/>
    <mergeCell ref="F72:F73"/>
    <mergeCell ref="H64:K64"/>
    <mergeCell ref="L64:L65"/>
    <mergeCell ref="M64:M65"/>
    <mergeCell ref="N64:N65"/>
    <mergeCell ref="A67:A74"/>
    <mergeCell ref="B67:B71"/>
    <mergeCell ref="C67:C71"/>
    <mergeCell ref="G67:K67"/>
    <mergeCell ref="G68:K68"/>
    <mergeCell ref="G69:K69"/>
    <mergeCell ref="G70:K70"/>
    <mergeCell ref="G71:K71"/>
    <mergeCell ref="B72:B74"/>
    <mergeCell ref="C72:C74"/>
    <mergeCell ref="D72:D74"/>
    <mergeCell ref="E72:E73"/>
    <mergeCell ref="G72:G73"/>
    <mergeCell ref="H72:K72"/>
    <mergeCell ref="L72:L73"/>
    <mergeCell ref="M72:M73"/>
    <mergeCell ref="N72:N73"/>
    <mergeCell ref="C54:C58"/>
    <mergeCell ref="G54:K54"/>
    <mergeCell ref="O54:O57"/>
    <mergeCell ref="G55:K55"/>
    <mergeCell ref="G56:K56"/>
    <mergeCell ref="G57:K57"/>
    <mergeCell ref="G58:K58"/>
    <mergeCell ref="O58:O62"/>
    <mergeCell ref="A59:A66"/>
    <mergeCell ref="B59:B63"/>
    <mergeCell ref="C59:C63"/>
    <mergeCell ref="G59:K59"/>
    <mergeCell ref="G60:K60"/>
    <mergeCell ref="G61:K61"/>
    <mergeCell ref="G62:K62"/>
    <mergeCell ref="G63:K63"/>
    <mergeCell ref="O63:O71"/>
    <mergeCell ref="B64:B66"/>
    <mergeCell ref="C64:C66"/>
    <mergeCell ref="D64:D66"/>
    <mergeCell ref="E64:E65"/>
    <mergeCell ref="G64:G65"/>
    <mergeCell ref="F64:F65"/>
    <mergeCell ref="A54:A58"/>
    <mergeCell ref="G46:K46"/>
    <mergeCell ref="O46:O50"/>
    <mergeCell ref="G47:K47"/>
    <mergeCell ref="G48:K48"/>
    <mergeCell ref="G49:K49"/>
    <mergeCell ref="G50:K50"/>
    <mergeCell ref="B51:B53"/>
    <mergeCell ref="C51:C53"/>
    <mergeCell ref="D51:D53"/>
    <mergeCell ref="E51:E52"/>
    <mergeCell ref="G51:G52"/>
    <mergeCell ref="H51:K51"/>
    <mergeCell ref="L51:L52"/>
    <mergeCell ref="M51:M52"/>
    <mergeCell ref="N51:N52"/>
    <mergeCell ref="O51:O53"/>
    <mergeCell ref="F51:F52"/>
    <mergeCell ref="B54:B58"/>
    <mergeCell ref="A38:A45"/>
    <mergeCell ref="B38:B42"/>
    <mergeCell ref="C38:C42"/>
    <mergeCell ref="G38:K38"/>
    <mergeCell ref="O38:O42"/>
    <mergeCell ref="G39:K39"/>
    <mergeCell ref="G40:K40"/>
    <mergeCell ref="G41:K41"/>
    <mergeCell ref="G42:K42"/>
    <mergeCell ref="B43:B45"/>
    <mergeCell ref="C43:C45"/>
    <mergeCell ref="D43:D45"/>
    <mergeCell ref="E43:E44"/>
    <mergeCell ref="G43:G44"/>
    <mergeCell ref="H43:K43"/>
    <mergeCell ref="L43:L44"/>
    <mergeCell ref="M43:M44"/>
    <mergeCell ref="N43:N44"/>
    <mergeCell ref="O43:O45"/>
    <mergeCell ref="F43:F44"/>
    <mergeCell ref="A46:A53"/>
    <mergeCell ref="B46:B50"/>
    <mergeCell ref="C46:C50"/>
    <mergeCell ref="A30:A37"/>
    <mergeCell ref="B30:B34"/>
    <mergeCell ref="C30:C34"/>
    <mergeCell ref="G30:K30"/>
    <mergeCell ref="O30:O34"/>
    <mergeCell ref="G31:K31"/>
    <mergeCell ref="G32:K32"/>
    <mergeCell ref="G33:K33"/>
    <mergeCell ref="G34:K34"/>
    <mergeCell ref="B35:B37"/>
    <mergeCell ref="C35:C37"/>
    <mergeCell ref="D35:D37"/>
    <mergeCell ref="E35:E36"/>
    <mergeCell ref="G35:G36"/>
    <mergeCell ref="H35:K35"/>
    <mergeCell ref="L35:L36"/>
    <mergeCell ref="M35:M36"/>
    <mergeCell ref="N35:N36"/>
    <mergeCell ref="O35:O37"/>
    <mergeCell ref="F35:F36"/>
    <mergeCell ref="A22:A29"/>
    <mergeCell ref="B22:B26"/>
    <mergeCell ref="C22:C26"/>
    <mergeCell ref="G22:K22"/>
    <mergeCell ref="H27:K27"/>
    <mergeCell ref="O22:O26"/>
    <mergeCell ref="G23:K23"/>
    <mergeCell ref="G24:K24"/>
    <mergeCell ref="G25:K25"/>
    <mergeCell ref="G26:K26"/>
    <mergeCell ref="B27:B29"/>
    <mergeCell ref="C27:C29"/>
    <mergeCell ref="D27:D29"/>
    <mergeCell ref="E27:E28"/>
    <mergeCell ref="G27:G28"/>
    <mergeCell ref="L27:L28"/>
    <mergeCell ref="M27:M28"/>
    <mergeCell ref="N27:N28"/>
    <mergeCell ref="O27:O29"/>
    <mergeCell ref="F27:F28"/>
    <mergeCell ref="F14:N14"/>
    <mergeCell ref="F80:F81"/>
    <mergeCell ref="F88:F89"/>
    <mergeCell ref="F112:F113"/>
    <mergeCell ref="F115:F116"/>
    <mergeCell ref="A11:O11"/>
    <mergeCell ref="A12:O12"/>
    <mergeCell ref="A14:A15"/>
    <mergeCell ref="B14:B15"/>
    <mergeCell ref="C14:C15"/>
    <mergeCell ref="D14:D15"/>
    <mergeCell ref="E14:E15"/>
    <mergeCell ref="O14:O15"/>
    <mergeCell ref="G15:K15"/>
    <mergeCell ref="G16:K16"/>
    <mergeCell ref="A17:A21"/>
    <mergeCell ref="B17:B21"/>
    <mergeCell ref="C17:C21"/>
    <mergeCell ref="G17:K17"/>
    <mergeCell ref="O17:O21"/>
    <mergeCell ref="G18:K18"/>
    <mergeCell ref="G19:K19"/>
    <mergeCell ref="G20:K20"/>
    <mergeCell ref="G21:K21"/>
    <mergeCell ref="G95:K95"/>
    <mergeCell ref="G96:G97"/>
    <mergeCell ref="H96:K96"/>
    <mergeCell ref="A91:A98"/>
    <mergeCell ref="B91:B95"/>
    <mergeCell ref="C91:C95"/>
    <mergeCell ref="O91:O95"/>
    <mergeCell ref="B96:B98"/>
    <mergeCell ref="C96:C98"/>
    <mergeCell ref="D96:D98"/>
    <mergeCell ref="E96:E97"/>
    <mergeCell ref="F96:F97"/>
    <mergeCell ref="L96:L97"/>
    <mergeCell ref="M96:M97"/>
    <mergeCell ref="N96:N97"/>
    <mergeCell ref="O96:O98"/>
    <mergeCell ref="G91:K91"/>
    <mergeCell ref="G92:K92"/>
    <mergeCell ref="G93:K93"/>
    <mergeCell ref="G94:K94"/>
  </mergeCells>
  <pageMargins left="0.31496062992125984" right="0.31496062992125984" top="0.35433070866141736" bottom="0.35433070866141736" header="0.31496062992125984" footer="0.31496062992125984"/>
  <pageSetup paperSize="9" scale="53" orientation="landscape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view="pageBreakPreview" zoomScale="70" zoomScaleNormal="100" zoomScaleSheetLayoutView="70" workbookViewId="0">
      <selection activeCell="K22" sqref="K22"/>
    </sheetView>
  </sheetViews>
  <sheetFormatPr defaultRowHeight="12.75" x14ac:dyDescent="0.2"/>
  <cols>
    <col min="1" max="1" width="7" customWidth="1"/>
    <col min="2" max="2" width="23.42578125" customWidth="1"/>
    <col min="3" max="3" width="11.5703125" customWidth="1"/>
    <col min="4" max="4" width="18.7109375" customWidth="1"/>
    <col min="5" max="5" width="13.28515625" customWidth="1"/>
    <col min="6" max="6" width="13.5703125" customWidth="1"/>
    <col min="7" max="7" width="14.5703125" customWidth="1"/>
    <col min="8" max="8" width="13.42578125" customWidth="1"/>
    <col min="9" max="9" width="13.5703125" customWidth="1"/>
    <col min="10" max="10" width="15.140625" customWidth="1"/>
    <col min="11" max="11" width="12.140625" customWidth="1"/>
  </cols>
  <sheetData>
    <row r="2" spans="1:15" ht="62.25" customHeight="1" x14ac:dyDescent="0.2">
      <c r="A2" s="217" t="s">
        <v>197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3.5" thickBot="1" x14ac:dyDescent="0.25"/>
    <row r="4" spans="1:15" ht="13.5" thickBot="1" x14ac:dyDescent="0.25">
      <c r="A4" s="218" t="s">
        <v>3</v>
      </c>
      <c r="B4" s="218" t="s">
        <v>180</v>
      </c>
      <c r="C4" s="218" t="s">
        <v>181</v>
      </c>
      <c r="D4" s="218" t="s">
        <v>182</v>
      </c>
      <c r="E4" s="218" t="s">
        <v>183</v>
      </c>
      <c r="F4" s="218" t="s">
        <v>184</v>
      </c>
      <c r="G4" s="218" t="s">
        <v>185</v>
      </c>
      <c r="H4" s="218" t="s">
        <v>186</v>
      </c>
      <c r="I4" s="218" t="s">
        <v>187</v>
      </c>
      <c r="J4" s="221" t="s">
        <v>188</v>
      </c>
      <c r="K4" s="222"/>
      <c r="L4" s="222"/>
      <c r="M4" s="222"/>
      <c r="N4" s="222"/>
      <c r="O4" s="223"/>
    </row>
    <row r="5" spans="1:15" x14ac:dyDescent="0.2">
      <c r="A5" s="219"/>
      <c r="B5" s="219"/>
      <c r="C5" s="219"/>
      <c r="D5" s="219"/>
      <c r="E5" s="219"/>
      <c r="F5" s="219"/>
      <c r="G5" s="219"/>
      <c r="H5" s="219"/>
      <c r="I5" s="220"/>
      <c r="J5" s="224" t="s">
        <v>0</v>
      </c>
      <c r="K5" s="224" t="s">
        <v>128</v>
      </c>
      <c r="L5" s="224" t="s">
        <v>129</v>
      </c>
      <c r="M5" s="224" t="s">
        <v>130</v>
      </c>
      <c r="N5" s="224" t="s">
        <v>131</v>
      </c>
      <c r="O5" s="224" t="s">
        <v>132</v>
      </c>
    </row>
    <row r="6" spans="1:15" ht="13.5" thickBot="1" x14ac:dyDescent="0.25">
      <c r="A6" s="219"/>
      <c r="B6" s="219"/>
      <c r="C6" s="219"/>
      <c r="D6" s="219"/>
      <c r="E6" s="219"/>
      <c r="F6" s="219"/>
      <c r="G6" s="219"/>
      <c r="H6" s="219"/>
      <c r="I6" s="220"/>
      <c r="J6" s="225"/>
      <c r="K6" s="225"/>
      <c r="L6" s="225"/>
      <c r="M6" s="225"/>
      <c r="N6" s="225"/>
      <c r="O6" s="225"/>
    </row>
    <row r="7" spans="1:15" ht="13.5" thickBot="1" x14ac:dyDescent="0.25">
      <c r="A7" s="91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</row>
    <row r="8" spans="1:15" ht="15.75" x14ac:dyDescent="0.2">
      <c r="A8" s="231">
        <v>1</v>
      </c>
      <c r="B8" s="234" t="s">
        <v>198</v>
      </c>
      <c r="C8" s="237"/>
      <c r="D8" s="237" t="s">
        <v>189</v>
      </c>
      <c r="E8" s="237" t="s">
        <v>199</v>
      </c>
      <c r="F8" s="241">
        <v>45216</v>
      </c>
      <c r="G8" s="226">
        <f>J8</f>
        <v>6069.5</v>
      </c>
      <c r="H8" s="228"/>
      <c r="I8" s="93" t="s">
        <v>2</v>
      </c>
      <c r="J8" s="94">
        <f t="shared" ref="J8:J22" si="0">K8</f>
        <v>6069.5</v>
      </c>
      <c r="K8" s="94">
        <f>K10+K11</f>
        <v>6069.5</v>
      </c>
      <c r="L8" s="94">
        <v>0</v>
      </c>
      <c r="M8" s="94">
        <v>0</v>
      </c>
      <c r="N8" s="94">
        <v>0</v>
      </c>
      <c r="O8" s="95">
        <v>0</v>
      </c>
    </row>
    <row r="9" spans="1:15" ht="47.25" x14ac:dyDescent="0.2">
      <c r="A9" s="231"/>
      <c r="B9" s="234"/>
      <c r="C9" s="237"/>
      <c r="D9" s="237"/>
      <c r="E9" s="237"/>
      <c r="F9" s="237"/>
      <c r="G9" s="227"/>
      <c r="H9" s="228"/>
      <c r="I9" s="96" t="s">
        <v>1</v>
      </c>
      <c r="J9" s="97">
        <f t="shared" si="0"/>
        <v>0</v>
      </c>
      <c r="K9" s="97">
        <v>0</v>
      </c>
      <c r="L9" s="97">
        <v>0</v>
      </c>
      <c r="M9" s="97">
        <v>0</v>
      </c>
      <c r="N9" s="97">
        <v>0</v>
      </c>
      <c r="O9" s="98">
        <v>0</v>
      </c>
    </row>
    <row r="10" spans="1:15" ht="63" x14ac:dyDescent="0.2">
      <c r="A10" s="231"/>
      <c r="B10" s="234"/>
      <c r="C10" s="237"/>
      <c r="D10" s="237"/>
      <c r="E10" s="237"/>
      <c r="F10" s="237"/>
      <c r="G10" s="227"/>
      <c r="H10" s="228"/>
      <c r="I10" s="96" t="s">
        <v>5</v>
      </c>
      <c r="J10" s="97">
        <f t="shared" si="0"/>
        <v>1820.85</v>
      </c>
      <c r="K10" s="97">
        <v>1820.85</v>
      </c>
      <c r="L10" s="97">
        <v>0</v>
      </c>
      <c r="M10" s="97">
        <v>0</v>
      </c>
      <c r="N10" s="97">
        <v>0</v>
      </c>
      <c r="O10" s="98">
        <v>0</v>
      </c>
    </row>
    <row r="11" spans="1:15" ht="78.75" x14ac:dyDescent="0.2">
      <c r="A11" s="231"/>
      <c r="B11" s="234"/>
      <c r="C11" s="237"/>
      <c r="D11" s="237"/>
      <c r="E11" s="237"/>
      <c r="F11" s="237"/>
      <c r="G11" s="227"/>
      <c r="H11" s="228"/>
      <c r="I11" s="96" t="s">
        <v>12</v>
      </c>
      <c r="J11" s="97">
        <f t="shared" si="0"/>
        <v>4248.6499999999996</v>
      </c>
      <c r="K11" s="97">
        <v>4248.6499999999996</v>
      </c>
      <c r="L11" s="97">
        <v>0</v>
      </c>
      <c r="M11" s="97">
        <v>0</v>
      </c>
      <c r="N11" s="97">
        <v>0</v>
      </c>
      <c r="O11" s="98">
        <v>0</v>
      </c>
    </row>
    <row r="12" spans="1:15" ht="47.25" x14ac:dyDescent="0.2">
      <c r="A12" s="232"/>
      <c r="B12" s="235"/>
      <c r="C12" s="238"/>
      <c r="D12" s="238"/>
      <c r="E12" s="238"/>
      <c r="F12" s="238"/>
      <c r="G12" s="227"/>
      <c r="H12" s="229"/>
      <c r="I12" s="96" t="s">
        <v>18</v>
      </c>
      <c r="J12" s="97">
        <f t="shared" si="0"/>
        <v>0</v>
      </c>
      <c r="K12" s="97">
        <v>0</v>
      </c>
      <c r="L12" s="97">
        <v>0</v>
      </c>
      <c r="M12" s="97">
        <v>0</v>
      </c>
      <c r="N12" s="97">
        <v>0</v>
      </c>
      <c r="O12" s="98">
        <v>0</v>
      </c>
    </row>
    <row r="13" spans="1:15" ht="15.75" x14ac:dyDescent="0.2">
      <c r="A13" s="230" t="s">
        <v>89</v>
      </c>
      <c r="B13" s="233" t="s">
        <v>200</v>
      </c>
      <c r="C13" s="236"/>
      <c r="D13" s="236" t="s">
        <v>189</v>
      </c>
      <c r="E13" s="236" t="s">
        <v>199</v>
      </c>
      <c r="F13" s="239">
        <v>45216</v>
      </c>
      <c r="G13" s="227">
        <f>J13</f>
        <v>6069.5</v>
      </c>
      <c r="H13" s="240"/>
      <c r="I13" s="96" t="s">
        <v>2</v>
      </c>
      <c r="J13" s="97">
        <f t="shared" si="0"/>
        <v>6069.5</v>
      </c>
      <c r="K13" s="97">
        <f>K15+K16</f>
        <v>6069.5</v>
      </c>
      <c r="L13" s="97">
        <v>0</v>
      </c>
      <c r="M13" s="97">
        <v>0</v>
      </c>
      <c r="N13" s="97">
        <v>0</v>
      </c>
      <c r="O13" s="98">
        <v>0</v>
      </c>
    </row>
    <row r="14" spans="1:15" ht="47.25" x14ac:dyDescent="0.2">
      <c r="A14" s="231"/>
      <c r="B14" s="234"/>
      <c r="C14" s="237"/>
      <c r="D14" s="237"/>
      <c r="E14" s="237"/>
      <c r="F14" s="237"/>
      <c r="G14" s="227"/>
      <c r="H14" s="228"/>
      <c r="I14" s="96" t="s">
        <v>1</v>
      </c>
      <c r="J14" s="97">
        <f t="shared" si="0"/>
        <v>0</v>
      </c>
      <c r="K14" s="97">
        <v>0</v>
      </c>
      <c r="L14" s="97">
        <v>0</v>
      </c>
      <c r="M14" s="97">
        <v>0</v>
      </c>
      <c r="N14" s="97">
        <v>0</v>
      </c>
      <c r="O14" s="98">
        <v>0</v>
      </c>
    </row>
    <row r="15" spans="1:15" ht="63" x14ac:dyDescent="0.2">
      <c r="A15" s="231"/>
      <c r="B15" s="234"/>
      <c r="C15" s="237"/>
      <c r="D15" s="237"/>
      <c r="E15" s="237"/>
      <c r="F15" s="237"/>
      <c r="G15" s="227"/>
      <c r="H15" s="228"/>
      <c r="I15" s="96" t="s">
        <v>5</v>
      </c>
      <c r="J15" s="97">
        <f t="shared" si="0"/>
        <v>1820.85</v>
      </c>
      <c r="K15" s="97">
        <v>1820.85</v>
      </c>
      <c r="L15" s="97">
        <v>0</v>
      </c>
      <c r="M15" s="97">
        <v>0</v>
      </c>
      <c r="N15" s="97">
        <v>0</v>
      </c>
      <c r="O15" s="98">
        <v>0</v>
      </c>
    </row>
    <row r="16" spans="1:15" ht="78.75" x14ac:dyDescent="0.2">
      <c r="A16" s="231"/>
      <c r="B16" s="234"/>
      <c r="C16" s="237"/>
      <c r="D16" s="237"/>
      <c r="E16" s="237"/>
      <c r="F16" s="237"/>
      <c r="G16" s="227"/>
      <c r="H16" s="228"/>
      <c r="I16" s="96" t="s">
        <v>12</v>
      </c>
      <c r="J16" s="97">
        <f t="shared" si="0"/>
        <v>4248.6499999999996</v>
      </c>
      <c r="K16" s="97">
        <v>4248.6499999999996</v>
      </c>
      <c r="L16" s="97">
        <v>0</v>
      </c>
      <c r="M16" s="97">
        <v>0</v>
      </c>
      <c r="N16" s="97">
        <v>0</v>
      </c>
      <c r="O16" s="98">
        <v>0</v>
      </c>
    </row>
    <row r="17" spans="1:15" ht="47.25" x14ac:dyDescent="0.2">
      <c r="A17" s="232"/>
      <c r="B17" s="235"/>
      <c r="C17" s="238"/>
      <c r="D17" s="238"/>
      <c r="E17" s="238"/>
      <c r="F17" s="238"/>
      <c r="G17" s="227"/>
      <c r="H17" s="229"/>
      <c r="I17" s="96" t="s">
        <v>18</v>
      </c>
      <c r="J17" s="97">
        <f t="shared" si="0"/>
        <v>0</v>
      </c>
      <c r="K17" s="97">
        <v>0</v>
      </c>
      <c r="L17" s="97">
        <v>0</v>
      </c>
      <c r="M17" s="97">
        <v>0</v>
      </c>
      <c r="N17" s="97">
        <v>0</v>
      </c>
      <c r="O17" s="98">
        <v>0</v>
      </c>
    </row>
    <row r="18" spans="1:15" ht="15.75" x14ac:dyDescent="0.2">
      <c r="A18" s="230" t="s">
        <v>111</v>
      </c>
      <c r="B18" s="233" t="s">
        <v>201</v>
      </c>
      <c r="C18" s="236"/>
      <c r="D18" s="236" t="s">
        <v>189</v>
      </c>
      <c r="E18" s="236" t="s">
        <v>199</v>
      </c>
      <c r="F18" s="239">
        <v>45216</v>
      </c>
      <c r="G18" s="227">
        <f>J18</f>
        <v>8810.74</v>
      </c>
      <c r="H18" s="240"/>
      <c r="I18" s="96" t="s">
        <v>2</v>
      </c>
      <c r="J18" s="97">
        <f t="shared" si="0"/>
        <v>8810.74</v>
      </c>
      <c r="K18" s="97">
        <f>K20+K21</f>
        <v>8810.74</v>
      </c>
      <c r="L18" s="97">
        <v>0</v>
      </c>
      <c r="M18" s="97">
        <v>0</v>
      </c>
      <c r="N18" s="97">
        <v>0</v>
      </c>
      <c r="O18" s="98">
        <v>0</v>
      </c>
    </row>
    <row r="19" spans="1:15" ht="47.25" x14ac:dyDescent="0.2">
      <c r="A19" s="231"/>
      <c r="B19" s="234"/>
      <c r="C19" s="237"/>
      <c r="D19" s="237"/>
      <c r="E19" s="237"/>
      <c r="F19" s="237"/>
      <c r="G19" s="227"/>
      <c r="H19" s="228"/>
      <c r="I19" s="96" t="s">
        <v>1</v>
      </c>
      <c r="J19" s="97">
        <f t="shared" si="0"/>
        <v>0</v>
      </c>
      <c r="K19" s="97">
        <v>0</v>
      </c>
      <c r="L19" s="97">
        <v>0</v>
      </c>
      <c r="M19" s="97">
        <v>0</v>
      </c>
      <c r="N19" s="97">
        <v>0</v>
      </c>
      <c r="O19" s="98">
        <v>0</v>
      </c>
    </row>
    <row r="20" spans="1:15" ht="63" x14ac:dyDescent="0.2">
      <c r="A20" s="231"/>
      <c r="B20" s="234"/>
      <c r="C20" s="237"/>
      <c r="D20" s="237"/>
      <c r="E20" s="237"/>
      <c r="F20" s="237"/>
      <c r="G20" s="227"/>
      <c r="H20" s="228"/>
      <c r="I20" s="96" t="s">
        <v>5</v>
      </c>
      <c r="J20" s="97">
        <f t="shared" si="0"/>
        <v>2643.22</v>
      </c>
      <c r="K20" s="97">
        <v>2643.22</v>
      </c>
      <c r="L20" s="97">
        <v>0</v>
      </c>
      <c r="M20" s="97">
        <v>0</v>
      </c>
      <c r="N20" s="97">
        <v>0</v>
      </c>
      <c r="O20" s="98">
        <v>0</v>
      </c>
    </row>
    <row r="21" spans="1:15" ht="78.75" x14ac:dyDescent="0.2">
      <c r="A21" s="231"/>
      <c r="B21" s="234"/>
      <c r="C21" s="237"/>
      <c r="D21" s="237"/>
      <c r="E21" s="237"/>
      <c r="F21" s="237"/>
      <c r="G21" s="227"/>
      <c r="H21" s="228"/>
      <c r="I21" s="96" t="s">
        <v>12</v>
      </c>
      <c r="J21" s="97">
        <f t="shared" si="0"/>
        <v>6167.52</v>
      </c>
      <c r="K21" s="97">
        <v>6167.52</v>
      </c>
      <c r="L21" s="97">
        <v>0</v>
      </c>
      <c r="M21" s="97">
        <v>0</v>
      </c>
      <c r="N21" s="97">
        <v>0</v>
      </c>
      <c r="O21" s="98">
        <v>0</v>
      </c>
    </row>
    <row r="22" spans="1:15" ht="48" thickBot="1" x14ac:dyDescent="0.25">
      <c r="A22" s="244"/>
      <c r="B22" s="245"/>
      <c r="C22" s="246"/>
      <c r="D22" s="246"/>
      <c r="E22" s="246"/>
      <c r="F22" s="246"/>
      <c r="G22" s="242"/>
      <c r="H22" s="243"/>
      <c r="I22" s="104" t="s">
        <v>18</v>
      </c>
      <c r="J22" s="105">
        <f t="shared" si="0"/>
        <v>0</v>
      </c>
      <c r="K22" s="105">
        <v>0</v>
      </c>
      <c r="L22" s="105">
        <v>0</v>
      </c>
      <c r="M22" s="105">
        <v>0</v>
      </c>
      <c r="N22" s="105">
        <v>0</v>
      </c>
      <c r="O22" s="106">
        <v>0</v>
      </c>
    </row>
  </sheetData>
  <mergeCells count="41">
    <mergeCell ref="F8:F12"/>
    <mergeCell ref="G18:G22"/>
    <mergeCell ref="H18:H22"/>
    <mergeCell ref="A18:A22"/>
    <mergeCell ref="B18:B22"/>
    <mergeCell ref="C18:C22"/>
    <mergeCell ref="D18:D22"/>
    <mergeCell ref="E18:E22"/>
    <mergeCell ref="F18:F22"/>
    <mergeCell ref="O5:O6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A8:A12"/>
    <mergeCell ref="B8:B12"/>
    <mergeCell ref="C8:C12"/>
    <mergeCell ref="D8:D12"/>
    <mergeCell ref="E8:E12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O4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view="pageBreakPreview" zoomScaleNormal="100" zoomScaleSheetLayoutView="100" workbookViewId="0">
      <selection activeCell="B13" sqref="B13"/>
    </sheetView>
  </sheetViews>
  <sheetFormatPr defaultColWidth="9.140625" defaultRowHeight="15.75" x14ac:dyDescent="0.25"/>
  <cols>
    <col min="1" max="1" width="8.140625" style="19" customWidth="1"/>
    <col min="2" max="2" width="101" style="19" customWidth="1"/>
    <col min="3" max="3" width="17.85546875" style="10" customWidth="1"/>
    <col min="4" max="16384" width="9.140625" style="19"/>
  </cols>
  <sheetData>
    <row r="2" spans="1:3" ht="102" customHeight="1" x14ac:dyDescent="0.25">
      <c r="A2" s="247" t="s">
        <v>211</v>
      </c>
      <c r="B2" s="247"/>
      <c r="C2" s="247"/>
    </row>
    <row r="3" spans="1:3" ht="16.5" thickBot="1" x14ac:dyDescent="0.3">
      <c r="A3" s="107"/>
      <c r="B3" s="107"/>
    </row>
    <row r="4" spans="1:3" x14ac:dyDescent="0.25">
      <c r="A4" s="110" t="s">
        <v>120</v>
      </c>
      <c r="B4" s="111" t="s">
        <v>202</v>
      </c>
      <c r="C4" s="112" t="s">
        <v>203</v>
      </c>
    </row>
    <row r="5" spans="1:3" x14ac:dyDescent="0.25">
      <c r="A5" s="113">
        <v>1</v>
      </c>
      <c r="B5" s="108" t="s">
        <v>204</v>
      </c>
      <c r="C5" s="114">
        <v>2023</v>
      </c>
    </row>
    <row r="6" spans="1:3" ht="31.5" x14ac:dyDescent="0.25">
      <c r="A6" s="113">
        <v>2</v>
      </c>
      <c r="B6" s="119" t="s">
        <v>212</v>
      </c>
      <c r="C6" s="114">
        <v>2023</v>
      </c>
    </row>
    <row r="7" spans="1:3" ht="31.5" x14ac:dyDescent="0.25">
      <c r="A7" s="113">
        <v>3</v>
      </c>
      <c r="B7" s="76" t="s">
        <v>221</v>
      </c>
      <c r="C7" s="114">
        <v>2024</v>
      </c>
    </row>
    <row r="8" spans="1:3" ht="31.5" x14ac:dyDescent="0.25">
      <c r="A8" s="113">
        <v>4</v>
      </c>
      <c r="B8" s="76" t="s">
        <v>205</v>
      </c>
      <c r="C8" s="114">
        <v>2025</v>
      </c>
    </row>
    <row r="9" spans="1:3" ht="32.25" thickBot="1" x14ac:dyDescent="0.3">
      <c r="A9" s="118">
        <v>5</v>
      </c>
      <c r="B9" s="115" t="s">
        <v>209</v>
      </c>
      <c r="C9" s="116">
        <v>2026</v>
      </c>
    </row>
    <row r="10" spans="1:3" x14ac:dyDescent="0.25">
      <c r="B10" s="109"/>
    </row>
    <row r="11" spans="1:3" x14ac:dyDescent="0.25">
      <c r="B11" s="109"/>
    </row>
  </sheetData>
  <mergeCells count="1">
    <mergeCell ref="A2:C2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abSelected="1" view="pageBreakPreview" topLeftCell="A134" zoomScale="90" zoomScaleNormal="90" zoomScaleSheetLayoutView="90" workbookViewId="0">
      <selection activeCell="C113" sqref="C113"/>
    </sheetView>
  </sheetViews>
  <sheetFormatPr defaultColWidth="9.140625" defaultRowHeight="14.25" x14ac:dyDescent="0.2"/>
  <cols>
    <col min="1" max="1" width="6.7109375" style="29" customWidth="1"/>
    <col min="2" max="2" width="28.28515625" style="15" customWidth="1"/>
    <col min="3" max="3" width="35.42578125" style="15" customWidth="1"/>
    <col min="4" max="4" width="39.28515625" style="5" customWidth="1"/>
    <col min="5" max="6" width="14" style="13" customWidth="1"/>
    <col min="7" max="10" width="14" style="5" customWidth="1"/>
    <col min="11" max="11" width="10.140625" style="15" bestFit="1" customWidth="1"/>
    <col min="12" max="12" width="18.7109375" style="15" customWidth="1"/>
    <col min="13" max="13" width="13.7109375" style="15" customWidth="1"/>
    <col min="14" max="14" width="9.85546875" style="15" bestFit="1" customWidth="1"/>
    <col min="15" max="15" width="12.5703125" style="15" customWidth="1"/>
    <col min="16" max="16384" width="9.140625" style="15"/>
  </cols>
  <sheetData>
    <row r="1" spans="1:10" s="6" customFormat="1" ht="14.1" customHeight="1" x14ac:dyDescent="0.25">
      <c r="A1" s="28"/>
      <c r="C1" s="248"/>
      <c r="D1" s="248"/>
      <c r="E1" s="248"/>
      <c r="F1" s="248"/>
      <c r="G1" s="248"/>
      <c r="H1" s="248"/>
      <c r="I1" s="248"/>
      <c r="J1" s="248"/>
    </row>
    <row r="2" spans="1:10" s="6" customFormat="1" ht="15" customHeight="1" x14ac:dyDescent="0.25">
      <c r="A2" s="28"/>
      <c r="C2" s="7"/>
      <c r="D2" s="5"/>
      <c r="E2" s="249"/>
      <c r="F2" s="249"/>
      <c r="G2" s="249"/>
      <c r="H2" s="249"/>
      <c r="I2" s="249"/>
      <c r="J2" s="249"/>
    </row>
    <row r="3" spans="1:10" s="14" customFormat="1" ht="15.75" customHeight="1" x14ac:dyDescent="0.2">
      <c r="A3" s="166" t="s">
        <v>92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s="14" customFormat="1" ht="15.75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s="14" customFormat="1" ht="15.75" x14ac:dyDescent="0.2">
      <c r="A5" s="8"/>
      <c r="B5" s="8"/>
      <c r="C5" s="8"/>
      <c r="D5" s="4"/>
      <c r="E5" s="11"/>
      <c r="F5" s="11"/>
      <c r="G5" s="4"/>
      <c r="H5" s="4"/>
      <c r="I5" s="4"/>
      <c r="J5" s="4"/>
    </row>
    <row r="6" spans="1:10" ht="18" customHeight="1" x14ac:dyDescent="0.2">
      <c r="A6" s="250" t="s">
        <v>3</v>
      </c>
      <c r="B6" s="153" t="s">
        <v>22</v>
      </c>
      <c r="C6" s="153" t="s">
        <v>84</v>
      </c>
      <c r="D6" s="251" t="s">
        <v>85</v>
      </c>
      <c r="E6" s="168" t="s">
        <v>15</v>
      </c>
      <c r="F6" s="163" t="s">
        <v>21</v>
      </c>
      <c r="G6" s="164"/>
      <c r="H6" s="164"/>
      <c r="I6" s="164"/>
      <c r="J6" s="165"/>
    </row>
    <row r="7" spans="1:10" ht="45" customHeight="1" x14ac:dyDescent="0.2">
      <c r="A7" s="250"/>
      <c r="B7" s="153"/>
      <c r="C7" s="153"/>
      <c r="D7" s="251"/>
      <c r="E7" s="169"/>
      <c r="F7" s="42" t="s">
        <v>27</v>
      </c>
      <c r="G7" s="42" t="s">
        <v>28</v>
      </c>
      <c r="H7" s="42" t="s">
        <v>37</v>
      </c>
      <c r="I7" s="42" t="s">
        <v>38</v>
      </c>
      <c r="J7" s="42" t="s">
        <v>39</v>
      </c>
    </row>
    <row r="8" spans="1:10" ht="15" x14ac:dyDescent="0.2">
      <c r="A8" s="39">
        <v>1</v>
      </c>
      <c r="B8" s="40">
        <v>2</v>
      </c>
      <c r="C8" s="40">
        <v>4</v>
      </c>
      <c r="D8" s="9">
        <v>5</v>
      </c>
      <c r="E8" s="45">
        <v>6</v>
      </c>
      <c r="F8" s="45">
        <v>7</v>
      </c>
      <c r="G8" s="45">
        <v>8</v>
      </c>
      <c r="H8" s="45">
        <v>9</v>
      </c>
      <c r="I8" s="45">
        <v>10</v>
      </c>
      <c r="J8" s="45">
        <v>11</v>
      </c>
    </row>
    <row r="9" spans="1:10" ht="22.5" customHeight="1" x14ac:dyDescent="0.2">
      <c r="A9" s="252" t="s">
        <v>26</v>
      </c>
      <c r="B9" s="253"/>
      <c r="C9" s="253"/>
      <c r="D9" s="253"/>
      <c r="E9" s="253"/>
      <c r="F9" s="253"/>
      <c r="G9" s="253"/>
      <c r="H9" s="253"/>
      <c r="I9" s="253"/>
      <c r="J9" s="253"/>
    </row>
    <row r="10" spans="1:10" ht="47.25" customHeight="1" x14ac:dyDescent="0.2">
      <c r="A10" s="38" t="s">
        <v>4</v>
      </c>
      <c r="B10" s="31" t="s">
        <v>40</v>
      </c>
      <c r="C10" s="43"/>
      <c r="D10" s="32"/>
      <c r="E10" s="32"/>
      <c r="F10" s="32"/>
      <c r="G10" s="32"/>
      <c r="H10" s="32"/>
      <c r="I10" s="32"/>
      <c r="J10" s="32"/>
    </row>
    <row r="11" spans="1:10" ht="15" customHeight="1" x14ac:dyDescent="0.2">
      <c r="A11" s="254" t="s">
        <v>10</v>
      </c>
      <c r="B11" s="183" t="s">
        <v>73</v>
      </c>
      <c r="C11" s="44" t="s">
        <v>2</v>
      </c>
      <c r="D11" s="195" t="s">
        <v>23</v>
      </c>
      <c r="E11" s="12">
        <f t="shared" ref="E11:J11" si="0">SUM(E12:E15)</f>
        <v>501894.89999999997</v>
      </c>
      <c r="F11" s="3">
        <f t="shared" si="0"/>
        <v>289282</v>
      </c>
      <c r="G11" s="3">
        <f t="shared" si="0"/>
        <v>0</v>
      </c>
      <c r="H11" s="3">
        <f t="shared" ref="H11" si="1">SUM(H12:H15)</f>
        <v>212612.9</v>
      </c>
      <c r="I11" s="3">
        <f t="shared" si="0"/>
        <v>0</v>
      </c>
      <c r="J11" s="3">
        <f t="shared" si="0"/>
        <v>0</v>
      </c>
    </row>
    <row r="12" spans="1:10" ht="15" x14ac:dyDescent="0.2">
      <c r="A12" s="255"/>
      <c r="B12" s="183"/>
      <c r="C12" s="44" t="s">
        <v>1</v>
      </c>
      <c r="D12" s="196"/>
      <c r="E12" s="12">
        <f>SUM(F12:J12)</f>
        <v>142109.78</v>
      </c>
      <c r="F12" s="3">
        <v>142109.78</v>
      </c>
      <c r="G12" s="3">
        <v>0</v>
      </c>
      <c r="H12" s="3">
        <v>0</v>
      </c>
      <c r="I12" s="3">
        <v>0</v>
      </c>
      <c r="J12" s="3">
        <v>0</v>
      </c>
    </row>
    <row r="13" spans="1:10" ht="30" x14ac:dyDescent="0.2">
      <c r="A13" s="255"/>
      <c r="B13" s="183"/>
      <c r="C13" s="44" t="s">
        <v>5</v>
      </c>
      <c r="D13" s="196"/>
      <c r="E13" s="12">
        <f>SUM(F13:J13)</f>
        <v>185355.69999999998</v>
      </c>
      <c r="F13" s="3">
        <v>47369.93</v>
      </c>
      <c r="G13" s="3">
        <v>0</v>
      </c>
      <c r="H13" s="3">
        <v>137985.76999999999</v>
      </c>
      <c r="I13" s="3">
        <v>0</v>
      </c>
      <c r="J13" s="3">
        <v>0</v>
      </c>
    </row>
    <row r="14" spans="1:10" ht="30" x14ac:dyDescent="0.2">
      <c r="A14" s="255"/>
      <c r="B14" s="183"/>
      <c r="C14" s="44" t="s">
        <v>12</v>
      </c>
      <c r="D14" s="196"/>
      <c r="E14" s="12">
        <f>SUM(F14:J14)</f>
        <v>174429.41999999998</v>
      </c>
      <c r="F14" s="3">
        <v>99802.29</v>
      </c>
      <c r="G14" s="3">
        <v>0</v>
      </c>
      <c r="H14" s="3">
        <v>74627.13</v>
      </c>
      <c r="I14" s="3">
        <v>0</v>
      </c>
      <c r="J14" s="3">
        <v>0</v>
      </c>
    </row>
    <row r="15" spans="1:10" ht="33" customHeight="1" x14ac:dyDescent="0.2">
      <c r="A15" s="256"/>
      <c r="B15" s="183"/>
      <c r="C15" s="44" t="s">
        <v>18</v>
      </c>
      <c r="D15" s="197"/>
      <c r="E15" s="12">
        <f>SUM(F15:J15)</f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5" customHeight="1" x14ac:dyDescent="0.2">
      <c r="A16" s="254" t="s">
        <v>16</v>
      </c>
      <c r="B16" s="183" t="s">
        <v>41</v>
      </c>
      <c r="C16" s="44" t="s">
        <v>2</v>
      </c>
      <c r="D16" s="195" t="s">
        <v>23</v>
      </c>
      <c r="E16" s="12">
        <f t="shared" ref="E16:J16" si="2">SUM(E17:E20)</f>
        <v>2387.27</v>
      </c>
      <c r="F16" s="3">
        <f t="shared" si="2"/>
        <v>2387.27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</row>
    <row r="17" spans="1:12" ht="15" x14ac:dyDescent="0.2">
      <c r="A17" s="255"/>
      <c r="B17" s="183"/>
      <c r="C17" s="44" t="s">
        <v>1</v>
      </c>
      <c r="D17" s="196"/>
      <c r="E17" s="12">
        <f>SUM(F17:J17)</f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2" ht="30" x14ac:dyDescent="0.2">
      <c r="A18" s="255"/>
      <c r="B18" s="183"/>
      <c r="C18" s="44" t="s">
        <v>5</v>
      </c>
      <c r="D18" s="196"/>
      <c r="E18" s="12">
        <f>SUM(F18:J18)</f>
        <v>1563.66</v>
      </c>
      <c r="F18" s="3">
        <v>1563.66</v>
      </c>
      <c r="G18" s="3">
        <v>0</v>
      </c>
      <c r="H18" s="3">
        <v>0</v>
      </c>
      <c r="I18" s="3">
        <v>0</v>
      </c>
      <c r="J18" s="3">
        <v>0</v>
      </c>
    </row>
    <row r="19" spans="1:12" ht="30" x14ac:dyDescent="0.2">
      <c r="A19" s="255"/>
      <c r="B19" s="183"/>
      <c r="C19" s="44" t="s">
        <v>12</v>
      </c>
      <c r="D19" s="196"/>
      <c r="E19" s="12">
        <f>SUM(F19:J19)</f>
        <v>823.61</v>
      </c>
      <c r="F19" s="3">
        <v>823.61</v>
      </c>
      <c r="G19" s="3">
        <v>0</v>
      </c>
      <c r="H19" s="3">
        <v>0</v>
      </c>
      <c r="I19" s="3">
        <v>0</v>
      </c>
      <c r="J19" s="3">
        <v>0</v>
      </c>
    </row>
    <row r="20" spans="1:12" ht="33" customHeight="1" x14ac:dyDescent="0.2">
      <c r="A20" s="256"/>
      <c r="B20" s="183"/>
      <c r="C20" s="44" t="s">
        <v>18</v>
      </c>
      <c r="D20" s="197"/>
      <c r="E20" s="12">
        <f>SUM(F20:J20)</f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2" ht="15" customHeight="1" x14ac:dyDescent="0.2">
      <c r="A21" s="254" t="s">
        <v>95</v>
      </c>
      <c r="B21" s="183" t="s">
        <v>43</v>
      </c>
      <c r="C21" s="44" t="s">
        <v>2</v>
      </c>
      <c r="D21" s="195" t="s">
        <v>23</v>
      </c>
      <c r="E21" s="12">
        <f>SUM(E22:E25)</f>
        <v>96140</v>
      </c>
      <c r="F21" s="3">
        <v>0</v>
      </c>
      <c r="G21" s="3">
        <f>SUM(G22:G25)</f>
        <v>96140</v>
      </c>
      <c r="H21" s="3">
        <f>SUM(H22:H25)</f>
        <v>0</v>
      </c>
      <c r="I21" s="3">
        <f>SUM(I22:I25)</f>
        <v>0</v>
      </c>
      <c r="J21" s="3">
        <f>SUM(J22:J25)</f>
        <v>0</v>
      </c>
    </row>
    <row r="22" spans="1:12" ht="24.75" customHeight="1" x14ac:dyDescent="0.2">
      <c r="A22" s="255"/>
      <c r="B22" s="183"/>
      <c r="C22" s="44" t="s">
        <v>1</v>
      </c>
      <c r="D22" s="196"/>
      <c r="E22" s="12">
        <f>SUM(F22:J22)</f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2" ht="30" x14ac:dyDescent="0.2">
      <c r="A23" s="255"/>
      <c r="B23" s="183"/>
      <c r="C23" s="44" t="s">
        <v>5</v>
      </c>
      <c r="D23" s="196"/>
      <c r="E23" s="12">
        <f t="shared" ref="E23:E30" si="3">SUM(F23:J23)</f>
        <v>62394.86</v>
      </c>
      <c r="F23" s="3">
        <v>0</v>
      </c>
      <c r="G23" s="3">
        <v>62394.86</v>
      </c>
      <c r="H23" s="3">
        <v>0</v>
      </c>
      <c r="I23" s="3">
        <v>0</v>
      </c>
      <c r="J23" s="3">
        <v>0</v>
      </c>
      <c r="L23" s="16"/>
    </row>
    <row r="24" spans="1:12" ht="45" customHeight="1" x14ac:dyDescent="0.2">
      <c r="A24" s="255"/>
      <c r="B24" s="183"/>
      <c r="C24" s="44" t="s">
        <v>12</v>
      </c>
      <c r="D24" s="196"/>
      <c r="E24" s="12">
        <f t="shared" si="3"/>
        <v>33745.14</v>
      </c>
      <c r="F24" s="3">
        <v>0</v>
      </c>
      <c r="G24" s="3">
        <v>33745.14</v>
      </c>
      <c r="H24" s="3">
        <v>0</v>
      </c>
      <c r="I24" s="3">
        <v>0</v>
      </c>
      <c r="J24" s="3">
        <v>0</v>
      </c>
      <c r="L24" s="17"/>
    </row>
    <row r="25" spans="1:12" ht="33" customHeight="1" x14ac:dyDescent="0.2">
      <c r="A25" s="256"/>
      <c r="B25" s="183"/>
      <c r="C25" s="44" t="s">
        <v>18</v>
      </c>
      <c r="D25" s="197"/>
      <c r="E25" s="12">
        <f t="shared" si="3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2" ht="15" customHeight="1" x14ac:dyDescent="0.2">
      <c r="A26" s="254" t="s">
        <v>29</v>
      </c>
      <c r="B26" s="183" t="s">
        <v>74</v>
      </c>
      <c r="C26" s="44" t="s">
        <v>2</v>
      </c>
      <c r="D26" s="195" t="s">
        <v>23</v>
      </c>
      <c r="E26" s="12">
        <f t="shared" ref="E26:J26" si="4">SUM(E27:E30)</f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  <c r="J26" s="3">
        <f t="shared" si="4"/>
        <v>0</v>
      </c>
    </row>
    <row r="27" spans="1:12" ht="15" x14ac:dyDescent="0.2">
      <c r="A27" s="255"/>
      <c r="B27" s="183"/>
      <c r="C27" s="44" t="s">
        <v>1</v>
      </c>
      <c r="D27" s="196"/>
      <c r="E27" s="12">
        <f t="shared" si="3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2" ht="30" x14ac:dyDescent="0.2">
      <c r="A28" s="255"/>
      <c r="B28" s="183"/>
      <c r="C28" s="44" t="s">
        <v>5</v>
      </c>
      <c r="D28" s="196"/>
      <c r="E28" s="12">
        <f t="shared" si="3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2" ht="45" customHeight="1" x14ac:dyDescent="0.2">
      <c r="A29" s="255"/>
      <c r="B29" s="183"/>
      <c r="C29" s="44" t="s">
        <v>12</v>
      </c>
      <c r="D29" s="196"/>
      <c r="E29" s="12">
        <f t="shared" si="3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2" ht="33" customHeight="1" x14ac:dyDescent="0.2">
      <c r="A30" s="256"/>
      <c r="B30" s="183"/>
      <c r="C30" s="44" t="s">
        <v>18</v>
      </c>
      <c r="D30" s="197"/>
      <c r="E30" s="12">
        <f t="shared" si="3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2" ht="61.5" customHeight="1" x14ac:dyDescent="0.2">
      <c r="A31" s="41" t="s">
        <v>8</v>
      </c>
      <c r="B31" s="30" t="s">
        <v>44</v>
      </c>
      <c r="C31" s="43"/>
      <c r="D31" s="24"/>
      <c r="E31" s="27"/>
      <c r="F31" s="27"/>
      <c r="G31" s="27"/>
      <c r="H31" s="27"/>
      <c r="I31" s="27"/>
      <c r="J31" s="27"/>
    </row>
    <row r="32" spans="1:12" ht="15" customHeight="1" x14ac:dyDescent="0.2">
      <c r="A32" s="254" t="s">
        <v>11</v>
      </c>
      <c r="B32" s="150" t="s">
        <v>45</v>
      </c>
      <c r="C32" s="44" t="s">
        <v>2</v>
      </c>
      <c r="D32" s="195" t="s">
        <v>23</v>
      </c>
      <c r="E32" s="12">
        <f t="shared" ref="E32:E66" si="5">SUM(F32:J32)</f>
        <v>28140</v>
      </c>
      <c r="F32" s="3">
        <f>SUM(F33:F36)</f>
        <v>0</v>
      </c>
      <c r="G32" s="3">
        <f>SUM(G33:G36)</f>
        <v>0</v>
      </c>
      <c r="H32" s="3">
        <f>SUM(H33:H36)</f>
        <v>0</v>
      </c>
      <c r="I32" s="3">
        <f>SUM(I33:I36)</f>
        <v>28140</v>
      </c>
      <c r="J32" s="3">
        <f>SUM(J33:J36)</f>
        <v>0</v>
      </c>
      <c r="L32" s="16"/>
    </row>
    <row r="33" spans="1:14" ht="15" x14ac:dyDescent="0.2">
      <c r="A33" s="255"/>
      <c r="B33" s="151"/>
      <c r="C33" s="44" t="s">
        <v>1</v>
      </c>
      <c r="D33" s="196"/>
      <c r="E33" s="12">
        <f t="shared" si="5"/>
        <v>0</v>
      </c>
      <c r="F33" s="12">
        <f>SUM(G33:J33)</f>
        <v>0</v>
      </c>
      <c r="G33" s="12">
        <f>SUM(H33:K33)</f>
        <v>0</v>
      </c>
      <c r="H33" s="12">
        <f>SUM(I33:L33)</f>
        <v>0</v>
      </c>
      <c r="I33" s="12">
        <f>SUM(J33:M33)</f>
        <v>0</v>
      </c>
      <c r="J33" s="12">
        <f>SUM(K33:N33)</f>
        <v>0</v>
      </c>
      <c r="N33" s="16"/>
    </row>
    <row r="34" spans="1:14" ht="30" x14ac:dyDescent="0.2">
      <c r="A34" s="255"/>
      <c r="B34" s="151"/>
      <c r="C34" s="44" t="s">
        <v>5</v>
      </c>
      <c r="D34" s="196"/>
      <c r="E34" s="12">
        <f t="shared" si="5"/>
        <v>18262.86</v>
      </c>
      <c r="F34" s="12">
        <v>0</v>
      </c>
      <c r="G34" s="12">
        <v>0</v>
      </c>
      <c r="H34" s="12">
        <v>0</v>
      </c>
      <c r="I34" s="12">
        <v>18262.86</v>
      </c>
      <c r="J34" s="12">
        <f t="shared" ref="G34:J36" si="6">SUM(K34:N34)</f>
        <v>0</v>
      </c>
    </row>
    <row r="35" spans="1:14" ht="30" x14ac:dyDescent="0.2">
      <c r="A35" s="255"/>
      <c r="B35" s="151"/>
      <c r="C35" s="44" t="s">
        <v>12</v>
      </c>
      <c r="D35" s="196"/>
      <c r="E35" s="12">
        <f t="shared" si="5"/>
        <v>9877.14</v>
      </c>
      <c r="F35" s="12">
        <v>0</v>
      </c>
      <c r="G35" s="12">
        <v>0</v>
      </c>
      <c r="H35" s="12">
        <v>0</v>
      </c>
      <c r="I35" s="12">
        <v>9877.14</v>
      </c>
      <c r="J35" s="12">
        <f t="shared" si="6"/>
        <v>0</v>
      </c>
    </row>
    <row r="36" spans="1:14" ht="15" x14ac:dyDescent="0.2">
      <c r="A36" s="256"/>
      <c r="B36" s="152"/>
      <c r="C36" s="44" t="s">
        <v>18</v>
      </c>
      <c r="D36" s="197"/>
      <c r="E36" s="12">
        <f t="shared" si="5"/>
        <v>0</v>
      </c>
      <c r="F36" s="12">
        <f>SUM(G36:J36)</f>
        <v>0</v>
      </c>
      <c r="G36" s="12">
        <f t="shared" si="6"/>
        <v>0</v>
      </c>
      <c r="H36" s="12">
        <f t="shared" si="6"/>
        <v>0</v>
      </c>
      <c r="I36" s="12">
        <f t="shared" si="6"/>
        <v>0</v>
      </c>
      <c r="J36" s="12">
        <f t="shared" si="6"/>
        <v>0</v>
      </c>
    </row>
    <row r="37" spans="1:14" ht="15" x14ac:dyDescent="0.2">
      <c r="A37" s="254" t="s">
        <v>11</v>
      </c>
      <c r="B37" s="150" t="s">
        <v>46</v>
      </c>
      <c r="C37" s="44" t="s">
        <v>2</v>
      </c>
      <c r="D37" s="195" t="s">
        <v>23</v>
      </c>
      <c r="E37" s="12">
        <f t="shared" si="5"/>
        <v>211522.05</v>
      </c>
      <c r="F37" s="3">
        <f>SUM(F38:F41)</f>
        <v>211522.05</v>
      </c>
      <c r="G37" s="3">
        <f>SUM(G38:G41)</f>
        <v>0</v>
      </c>
      <c r="H37" s="3">
        <f>SUM(H38:H41)</f>
        <v>0</v>
      </c>
      <c r="I37" s="3">
        <f>SUM(I38:I41)</f>
        <v>0</v>
      </c>
      <c r="J37" s="3">
        <f>SUM(J38:J41)</f>
        <v>0</v>
      </c>
      <c r="N37" s="16"/>
    </row>
    <row r="38" spans="1:14" ht="15" x14ac:dyDescent="0.2">
      <c r="A38" s="255"/>
      <c r="B38" s="151"/>
      <c r="C38" s="44" t="s">
        <v>1</v>
      </c>
      <c r="D38" s="196"/>
      <c r="E38" s="12">
        <f t="shared" si="5"/>
        <v>0</v>
      </c>
      <c r="F38" s="2">
        <v>0</v>
      </c>
      <c r="G38" s="2">
        <v>0</v>
      </c>
      <c r="H38" s="3">
        <v>0</v>
      </c>
      <c r="I38" s="3">
        <v>0</v>
      </c>
      <c r="J38" s="3">
        <v>0</v>
      </c>
    </row>
    <row r="39" spans="1:14" ht="30" x14ac:dyDescent="0.2">
      <c r="A39" s="255"/>
      <c r="B39" s="151"/>
      <c r="C39" s="44" t="s">
        <v>5</v>
      </c>
      <c r="D39" s="196"/>
      <c r="E39" s="12">
        <f t="shared" si="5"/>
        <v>138546.94</v>
      </c>
      <c r="F39" s="2">
        <v>138546.94</v>
      </c>
      <c r="G39" s="2">
        <v>0</v>
      </c>
      <c r="H39" s="2">
        <v>0</v>
      </c>
      <c r="I39" s="2">
        <v>0</v>
      </c>
      <c r="J39" s="3">
        <v>0</v>
      </c>
    </row>
    <row r="40" spans="1:14" ht="30" x14ac:dyDescent="0.2">
      <c r="A40" s="255"/>
      <c r="B40" s="151"/>
      <c r="C40" s="44" t="s">
        <v>12</v>
      </c>
      <c r="D40" s="196"/>
      <c r="E40" s="12">
        <f t="shared" si="5"/>
        <v>72975.11</v>
      </c>
      <c r="F40" s="2">
        <v>72975.11</v>
      </c>
      <c r="G40" s="2">
        <v>0</v>
      </c>
      <c r="H40" s="2">
        <v>0</v>
      </c>
      <c r="I40" s="2">
        <v>0</v>
      </c>
      <c r="J40" s="3">
        <v>0</v>
      </c>
    </row>
    <row r="41" spans="1:14" ht="30.75" customHeight="1" x14ac:dyDescent="0.2">
      <c r="A41" s="256"/>
      <c r="B41" s="152"/>
      <c r="C41" s="44" t="s">
        <v>18</v>
      </c>
      <c r="D41" s="197"/>
      <c r="E41" s="12">
        <f t="shared" si="5"/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L41" s="16"/>
    </row>
    <row r="42" spans="1:14" ht="15" customHeight="1" x14ac:dyDescent="0.2">
      <c r="A42" s="254" t="s">
        <v>91</v>
      </c>
      <c r="B42" s="150" t="s">
        <v>75</v>
      </c>
      <c r="C42" s="44" t="s">
        <v>2</v>
      </c>
      <c r="D42" s="195" t="s">
        <v>23</v>
      </c>
      <c r="E42" s="12">
        <f t="shared" si="5"/>
        <v>20949.739999999998</v>
      </c>
      <c r="F42" s="3">
        <f>SUM(F43:F46)</f>
        <v>20949.739999999998</v>
      </c>
      <c r="G42" s="3">
        <f>SUM(G43:G46)</f>
        <v>0</v>
      </c>
      <c r="H42" s="3">
        <f>SUM(H43:H46)</f>
        <v>0</v>
      </c>
      <c r="I42" s="3">
        <f>SUM(I43:I46)</f>
        <v>0</v>
      </c>
      <c r="J42" s="3">
        <f>SUM(J43:J46)</f>
        <v>0</v>
      </c>
    </row>
    <row r="43" spans="1:14" ht="15" x14ac:dyDescent="0.2">
      <c r="A43" s="255"/>
      <c r="B43" s="151"/>
      <c r="C43" s="44" t="s">
        <v>1</v>
      </c>
      <c r="D43" s="196"/>
      <c r="E43" s="12">
        <f t="shared" si="5"/>
        <v>0</v>
      </c>
      <c r="F43" s="2">
        <v>0</v>
      </c>
      <c r="G43" s="2">
        <v>0</v>
      </c>
      <c r="H43" s="3">
        <v>0</v>
      </c>
      <c r="I43" s="3">
        <v>0</v>
      </c>
      <c r="J43" s="3">
        <v>0</v>
      </c>
    </row>
    <row r="44" spans="1:14" ht="30" x14ac:dyDescent="0.2">
      <c r="A44" s="255"/>
      <c r="B44" s="151"/>
      <c r="C44" s="44" t="s">
        <v>5</v>
      </c>
      <c r="D44" s="196"/>
      <c r="E44" s="12">
        <f t="shared" si="5"/>
        <v>6284.92</v>
      </c>
      <c r="F44" s="2">
        <v>6284.92</v>
      </c>
      <c r="G44" s="2">
        <v>0</v>
      </c>
      <c r="H44" s="3">
        <v>0</v>
      </c>
      <c r="I44" s="3">
        <v>0</v>
      </c>
      <c r="J44" s="3">
        <v>0</v>
      </c>
      <c r="M44" s="20"/>
    </row>
    <row r="45" spans="1:14" ht="30" x14ac:dyDescent="0.2">
      <c r="A45" s="255"/>
      <c r="B45" s="151"/>
      <c r="C45" s="44" t="s">
        <v>12</v>
      </c>
      <c r="D45" s="196"/>
      <c r="E45" s="12">
        <f t="shared" si="5"/>
        <v>14664.82</v>
      </c>
      <c r="F45" s="2">
        <v>14664.82</v>
      </c>
      <c r="G45" s="2">
        <v>0</v>
      </c>
      <c r="H45" s="3">
        <v>0</v>
      </c>
      <c r="I45" s="3">
        <v>0</v>
      </c>
      <c r="J45" s="3">
        <v>0</v>
      </c>
      <c r="M45" s="17"/>
    </row>
    <row r="46" spans="1:14" ht="15" x14ac:dyDescent="0.2">
      <c r="A46" s="256"/>
      <c r="B46" s="152"/>
      <c r="C46" s="44" t="s">
        <v>18</v>
      </c>
      <c r="D46" s="197"/>
      <c r="E46" s="12">
        <f t="shared" si="5"/>
        <v>0</v>
      </c>
      <c r="F46" s="2">
        <v>0</v>
      </c>
      <c r="G46" s="2">
        <v>0</v>
      </c>
      <c r="H46" s="3">
        <v>0</v>
      </c>
      <c r="I46" s="3">
        <v>0</v>
      </c>
      <c r="J46" s="3">
        <v>0</v>
      </c>
    </row>
    <row r="47" spans="1:14" ht="15" customHeight="1" x14ac:dyDescent="0.2">
      <c r="A47" s="254" t="s">
        <v>31</v>
      </c>
      <c r="B47" s="150" t="s">
        <v>47</v>
      </c>
      <c r="C47" s="44" t="s">
        <v>2</v>
      </c>
      <c r="D47" s="195" t="s">
        <v>23</v>
      </c>
      <c r="E47" s="12">
        <f t="shared" si="5"/>
        <v>18329.71</v>
      </c>
      <c r="F47" s="3">
        <f>SUM(F48:F51)</f>
        <v>4844.97</v>
      </c>
      <c r="G47" s="3">
        <f>SUM(G48:G51)</f>
        <v>13484.74</v>
      </c>
      <c r="H47" s="3">
        <f>SUM(H48:H51)</f>
        <v>0</v>
      </c>
      <c r="I47" s="3">
        <f>SUM(I48:I51)</f>
        <v>0</v>
      </c>
      <c r="J47" s="3">
        <f>SUM(J48:J51)</f>
        <v>0</v>
      </c>
    </row>
    <row r="48" spans="1:14" ht="15" x14ac:dyDescent="0.2">
      <c r="A48" s="255"/>
      <c r="B48" s="151"/>
      <c r="C48" s="44" t="s">
        <v>1</v>
      </c>
      <c r="D48" s="196"/>
      <c r="E48" s="12">
        <f t="shared" si="5"/>
        <v>0</v>
      </c>
      <c r="F48" s="2">
        <v>0</v>
      </c>
      <c r="G48" s="2">
        <v>0</v>
      </c>
      <c r="H48" s="3">
        <v>0</v>
      </c>
      <c r="I48" s="3">
        <v>0</v>
      </c>
      <c r="J48" s="3">
        <v>0</v>
      </c>
    </row>
    <row r="49" spans="1:13" ht="30" x14ac:dyDescent="0.2">
      <c r="A49" s="255"/>
      <c r="B49" s="151"/>
      <c r="C49" s="44" t="s">
        <v>5</v>
      </c>
      <c r="D49" s="196"/>
      <c r="E49" s="12">
        <f t="shared" si="5"/>
        <v>1453.49</v>
      </c>
      <c r="F49" s="2">
        <v>1453.49</v>
      </c>
      <c r="G49" s="2">
        <v>0</v>
      </c>
      <c r="H49" s="2">
        <v>0</v>
      </c>
      <c r="I49" s="2">
        <v>0</v>
      </c>
      <c r="J49" s="2">
        <v>0</v>
      </c>
    </row>
    <row r="50" spans="1:13" ht="30" x14ac:dyDescent="0.2">
      <c r="A50" s="255"/>
      <c r="B50" s="151"/>
      <c r="C50" s="44" t="s">
        <v>12</v>
      </c>
      <c r="D50" s="196"/>
      <c r="E50" s="12">
        <f t="shared" si="5"/>
        <v>16876.22</v>
      </c>
      <c r="F50" s="2">
        <v>3391.48</v>
      </c>
      <c r="G50" s="2">
        <v>13484.74</v>
      </c>
      <c r="H50" s="2">
        <v>0</v>
      </c>
      <c r="I50" s="2">
        <v>0</v>
      </c>
      <c r="J50" s="2">
        <v>0</v>
      </c>
      <c r="M50" s="17"/>
    </row>
    <row r="51" spans="1:13" ht="15" x14ac:dyDescent="0.2">
      <c r="A51" s="256"/>
      <c r="B51" s="152"/>
      <c r="C51" s="44" t="s">
        <v>18</v>
      </c>
      <c r="D51" s="197"/>
      <c r="E51" s="12">
        <f t="shared" si="5"/>
        <v>0</v>
      </c>
      <c r="F51" s="2">
        <v>0</v>
      </c>
      <c r="G51" s="2">
        <v>0</v>
      </c>
      <c r="H51" s="3">
        <v>0</v>
      </c>
      <c r="I51" s="3">
        <v>0</v>
      </c>
      <c r="J51" s="3">
        <v>0</v>
      </c>
    </row>
    <row r="52" spans="1:13" ht="15" customHeight="1" x14ac:dyDescent="0.2">
      <c r="A52" s="254" t="s">
        <v>32</v>
      </c>
      <c r="B52" s="150" t="s">
        <v>230</v>
      </c>
      <c r="C52" s="44" t="s">
        <v>2</v>
      </c>
      <c r="D52" s="195" t="s">
        <v>23</v>
      </c>
      <c r="E52" s="12">
        <f t="shared" si="5"/>
        <v>19920</v>
      </c>
      <c r="F52" s="3">
        <f>SUM(F53:F56)</f>
        <v>19920</v>
      </c>
      <c r="G52" s="3">
        <f>SUM(G53:G56)</f>
        <v>0</v>
      </c>
      <c r="H52" s="3">
        <f>SUM(H53:H56)</f>
        <v>0</v>
      </c>
      <c r="I52" s="3">
        <f>SUM(I53:I56)</f>
        <v>0</v>
      </c>
      <c r="J52" s="3">
        <f>SUM(J53:J56)</f>
        <v>0</v>
      </c>
    </row>
    <row r="53" spans="1:13" ht="15" x14ac:dyDescent="0.2">
      <c r="A53" s="255"/>
      <c r="B53" s="151"/>
      <c r="C53" s="44" t="s">
        <v>1</v>
      </c>
      <c r="D53" s="196"/>
      <c r="E53" s="12">
        <f t="shared" si="5"/>
        <v>0</v>
      </c>
      <c r="F53" s="2">
        <v>0</v>
      </c>
      <c r="G53" s="2">
        <v>0</v>
      </c>
      <c r="H53" s="3">
        <v>0</v>
      </c>
      <c r="I53" s="3">
        <v>0</v>
      </c>
      <c r="J53" s="3">
        <v>0</v>
      </c>
    </row>
    <row r="54" spans="1:13" ht="30" x14ac:dyDescent="0.2">
      <c r="A54" s="255"/>
      <c r="B54" s="151"/>
      <c r="C54" s="44" t="s">
        <v>5</v>
      </c>
      <c r="D54" s="196"/>
      <c r="E54" s="12">
        <v>19920</v>
      </c>
      <c r="F54" s="2">
        <v>19920</v>
      </c>
      <c r="G54" s="2">
        <v>0</v>
      </c>
      <c r="H54" s="2">
        <v>0</v>
      </c>
      <c r="I54" s="2">
        <v>0</v>
      </c>
      <c r="J54" s="2">
        <v>0</v>
      </c>
    </row>
    <row r="55" spans="1:13" ht="30" x14ac:dyDescent="0.2">
      <c r="A55" s="255"/>
      <c r="B55" s="151"/>
      <c r="C55" s="44" t="s">
        <v>12</v>
      </c>
      <c r="D55" s="196"/>
      <c r="E55" s="1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M55" s="17"/>
    </row>
    <row r="56" spans="1:13" ht="15" x14ac:dyDescent="0.2">
      <c r="A56" s="256"/>
      <c r="B56" s="152"/>
      <c r="C56" s="44" t="s">
        <v>18</v>
      </c>
      <c r="D56" s="197"/>
      <c r="E56" s="12">
        <f t="shared" ref="E56" si="7">SUM(F56:J56)</f>
        <v>0</v>
      </c>
      <c r="F56" s="2">
        <v>0</v>
      </c>
      <c r="G56" s="2">
        <v>0</v>
      </c>
      <c r="H56" s="3">
        <v>0</v>
      </c>
      <c r="I56" s="3">
        <v>0</v>
      </c>
      <c r="J56" s="3">
        <v>0</v>
      </c>
    </row>
    <row r="57" spans="1:13" ht="15" customHeight="1" x14ac:dyDescent="0.2">
      <c r="A57" s="254" t="s">
        <v>223</v>
      </c>
      <c r="B57" s="150" t="s">
        <v>227</v>
      </c>
      <c r="C57" s="44" t="s">
        <v>2</v>
      </c>
      <c r="D57" s="195" t="s">
        <v>23</v>
      </c>
      <c r="E57" s="12">
        <f t="shared" ref="E57:E61" si="8">SUM(F57:J57)</f>
        <v>18</v>
      </c>
      <c r="F57" s="3">
        <f>SUM(F58:F61)</f>
        <v>0</v>
      </c>
      <c r="G57" s="3">
        <f>SUM(G58:G61)</f>
        <v>18</v>
      </c>
      <c r="H57" s="3">
        <f>SUM(H58:H61)</f>
        <v>0</v>
      </c>
      <c r="I57" s="3">
        <f>SUM(I58:I61)</f>
        <v>0</v>
      </c>
      <c r="J57" s="3">
        <f>SUM(J58:J61)</f>
        <v>0</v>
      </c>
    </row>
    <row r="58" spans="1:13" ht="15" x14ac:dyDescent="0.2">
      <c r="A58" s="255"/>
      <c r="B58" s="151"/>
      <c r="C58" s="44" t="s">
        <v>1</v>
      </c>
      <c r="D58" s="196"/>
      <c r="E58" s="12">
        <f t="shared" si="8"/>
        <v>0</v>
      </c>
      <c r="F58" s="2">
        <v>0</v>
      </c>
      <c r="G58" s="2">
        <v>0</v>
      </c>
      <c r="H58" s="3">
        <v>0</v>
      </c>
      <c r="I58" s="3">
        <v>0</v>
      </c>
      <c r="J58" s="3">
        <v>0</v>
      </c>
    </row>
    <row r="59" spans="1:13" ht="30" x14ac:dyDescent="0.2">
      <c r="A59" s="255"/>
      <c r="B59" s="151"/>
      <c r="C59" s="44" t="s">
        <v>5</v>
      </c>
      <c r="D59" s="196"/>
      <c r="E59" s="1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</row>
    <row r="60" spans="1:13" ht="30" x14ac:dyDescent="0.2">
      <c r="A60" s="255"/>
      <c r="B60" s="151"/>
      <c r="C60" s="44" t="s">
        <v>12</v>
      </c>
      <c r="D60" s="196"/>
      <c r="E60" s="12">
        <v>18</v>
      </c>
      <c r="F60" s="2">
        <v>0</v>
      </c>
      <c r="G60" s="2">
        <v>18</v>
      </c>
      <c r="H60" s="2">
        <v>0</v>
      </c>
      <c r="I60" s="2">
        <v>0</v>
      </c>
      <c r="J60" s="2">
        <v>0</v>
      </c>
      <c r="M60" s="17"/>
    </row>
    <row r="61" spans="1:13" ht="15" x14ac:dyDescent="0.2">
      <c r="A61" s="256"/>
      <c r="B61" s="152"/>
      <c r="C61" s="44" t="s">
        <v>18</v>
      </c>
      <c r="D61" s="197"/>
      <c r="E61" s="12">
        <f t="shared" si="8"/>
        <v>0</v>
      </c>
      <c r="F61" s="2">
        <v>0</v>
      </c>
      <c r="G61" s="2">
        <v>0</v>
      </c>
      <c r="H61" s="3">
        <v>0</v>
      </c>
      <c r="I61" s="3">
        <v>0</v>
      </c>
      <c r="J61" s="3">
        <v>0</v>
      </c>
    </row>
    <row r="62" spans="1:13" ht="15" customHeight="1" x14ac:dyDescent="0.2">
      <c r="A62" s="254" t="s">
        <v>32</v>
      </c>
      <c r="B62" s="150" t="s">
        <v>83</v>
      </c>
      <c r="C62" s="44" t="s">
        <v>2</v>
      </c>
      <c r="D62" s="195" t="s">
        <v>23</v>
      </c>
      <c r="E62" s="12">
        <f t="shared" si="5"/>
        <v>6500</v>
      </c>
      <c r="F62" s="3">
        <f>SUM(F63:F66)</f>
        <v>6500</v>
      </c>
      <c r="G62" s="3">
        <f>SUM(G63:G66)</f>
        <v>0</v>
      </c>
      <c r="H62" s="3">
        <f>SUM(H63:H66)</f>
        <v>0</v>
      </c>
      <c r="I62" s="3">
        <f>SUM(I63:I66)</f>
        <v>0</v>
      </c>
      <c r="J62" s="3">
        <f>SUM(J63:J66)</f>
        <v>0</v>
      </c>
    </row>
    <row r="63" spans="1:13" ht="15" x14ac:dyDescent="0.2">
      <c r="A63" s="255"/>
      <c r="B63" s="151"/>
      <c r="C63" s="44" t="s">
        <v>1</v>
      </c>
      <c r="D63" s="196"/>
      <c r="E63" s="12">
        <f t="shared" si="5"/>
        <v>0</v>
      </c>
      <c r="F63" s="2">
        <v>0</v>
      </c>
      <c r="G63" s="2">
        <v>0</v>
      </c>
      <c r="H63" s="3">
        <v>0</v>
      </c>
      <c r="I63" s="3">
        <v>0</v>
      </c>
      <c r="J63" s="3">
        <v>0</v>
      </c>
    </row>
    <row r="64" spans="1:13" ht="30" x14ac:dyDescent="0.2">
      <c r="A64" s="255"/>
      <c r="B64" s="151"/>
      <c r="C64" s="44" t="s">
        <v>5</v>
      </c>
      <c r="D64" s="196"/>
      <c r="E64" s="12">
        <f t="shared" si="5"/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4" ht="30" x14ac:dyDescent="0.2">
      <c r="A65" s="255"/>
      <c r="B65" s="151"/>
      <c r="C65" s="44" t="s">
        <v>12</v>
      </c>
      <c r="D65" s="196"/>
      <c r="E65" s="12">
        <f t="shared" si="5"/>
        <v>6500</v>
      </c>
      <c r="F65" s="2">
        <v>6500</v>
      </c>
      <c r="G65" s="2">
        <v>0</v>
      </c>
      <c r="H65" s="2">
        <v>0</v>
      </c>
      <c r="I65" s="2">
        <v>0</v>
      </c>
      <c r="J65" s="2">
        <v>0</v>
      </c>
      <c r="M65" s="17"/>
    </row>
    <row r="66" spans="1:14" ht="15" x14ac:dyDescent="0.2">
      <c r="A66" s="256"/>
      <c r="B66" s="152"/>
      <c r="C66" s="44" t="s">
        <v>18</v>
      </c>
      <c r="D66" s="197"/>
      <c r="E66" s="12">
        <f t="shared" si="5"/>
        <v>0</v>
      </c>
      <c r="F66" s="2">
        <v>0</v>
      </c>
      <c r="G66" s="2">
        <v>0</v>
      </c>
      <c r="H66" s="3">
        <v>0</v>
      </c>
      <c r="I66" s="3">
        <v>0</v>
      </c>
      <c r="J66" s="3">
        <v>0</v>
      </c>
    </row>
    <row r="67" spans="1:14" ht="31.5" customHeight="1" x14ac:dyDescent="0.2">
      <c r="A67" s="252" t="s">
        <v>72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4" ht="47.25" customHeight="1" x14ac:dyDescent="0.2">
      <c r="A68" s="38" t="s">
        <v>4</v>
      </c>
      <c r="B68" s="31" t="s">
        <v>40</v>
      </c>
      <c r="C68" s="43"/>
      <c r="D68" s="32"/>
      <c r="E68" s="32"/>
      <c r="F68" s="32"/>
      <c r="G68" s="32"/>
      <c r="H68" s="32"/>
      <c r="I68" s="32"/>
      <c r="J68" s="32"/>
    </row>
    <row r="69" spans="1:14" ht="15" customHeight="1" x14ac:dyDescent="0.2">
      <c r="A69" s="254" t="s">
        <v>10</v>
      </c>
      <c r="B69" s="183" t="s">
        <v>36</v>
      </c>
      <c r="C69" s="44" t="s">
        <v>2</v>
      </c>
      <c r="D69" s="195" t="s">
        <v>23</v>
      </c>
      <c r="E69" s="12">
        <f t="shared" ref="E69:J69" si="9">SUM(E70:E73)</f>
        <v>25801.920000000002</v>
      </c>
      <c r="F69" s="3">
        <f t="shared" si="9"/>
        <v>1643.7600000000002</v>
      </c>
      <c r="G69" s="3">
        <f t="shared" si="9"/>
        <v>8037.34</v>
      </c>
      <c r="H69" s="3">
        <f t="shared" si="9"/>
        <v>8060.41</v>
      </c>
      <c r="I69" s="3">
        <f t="shared" si="9"/>
        <v>8060.41</v>
      </c>
      <c r="J69" s="3">
        <f t="shared" si="9"/>
        <v>0</v>
      </c>
    </row>
    <row r="70" spans="1:14" ht="15" x14ac:dyDescent="0.2">
      <c r="A70" s="255"/>
      <c r="B70" s="183"/>
      <c r="C70" s="44" t="s">
        <v>1</v>
      </c>
      <c r="D70" s="196"/>
      <c r="E70" s="12">
        <f>SUM(F70:J70)</f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4" ht="30" x14ac:dyDescent="0.2">
      <c r="A71" s="255"/>
      <c r="B71" s="183"/>
      <c r="C71" s="44" t="s">
        <v>5</v>
      </c>
      <c r="D71" s="196"/>
      <c r="E71" s="12">
        <f>SUM(F71:J71)</f>
        <v>1076.6500000000001</v>
      </c>
      <c r="F71" s="3">
        <v>1076.6500000000001</v>
      </c>
      <c r="G71" s="3">
        <v>0</v>
      </c>
      <c r="H71" s="3">
        <v>0</v>
      </c>
      <c r="I71" s="3">
        <v>0</v>
      </c>
      <c r="J71" s="3">
        <v>0</v>
      </c>
    </row>
    <row r="72" spans="1:14" ht="30" x14ac:dyDescent="0.2">
      <c r="A72" s="255"/>
      <c r="B72" s="183"/>
      <c r="C72" s="44" t="s">
        <v>12</v>
      </c>
      <c r="D72" s="196"/>
      <c r="E72" s="12">
        <f>SUM(F72:J72)</f>
        <v>24725.27</v>
      </c>
      <c r="F72" s="3">
        <v>567.11</v>
      </c>
      <c r="G72" s="3">
        <v>8037.34</v>
      </c>
      <c r="H72" s="3">
        <v>8060.41</v>
      </c>
      <c r="I72" s="3">
        <v>8060.41</v>
      </c>
      <c r="J72" s="3">
        <v>0</v>
      </c>
    </row>
    <row r="73" spans="1:14" ht="33" customHeight="1" x14ac:dyDescent="0.2">
      <c r="A73" s="256"/>
      <c r="B73" s="183"/>
      <c r="C73" s="44" t="s">
        <v>18</v>
      </c>
      <c r="D73" s="197"/>
      <c r="E73" s="12">
        <f>SUM(F73:J73)</f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4" ht="77.25" customHeight="1" x14ac:dyDescent="0.2">
      <c r="A74" s="41" t="s">
        <v>8</v>
      </c>
      <c r="B74" s="30" t="s">
        <v>76</v>
      </c>
      <c r="C74" s="43"/>
      <c r="D74" s="32"/>
      <c r="E74" s="32"/>
      <c r="F74" s="32"/>
      <c r="G74" s="32"/>
      <c r="H74" s="32"/>
      <c r="I74" s="32"/>
      <c r="J74" s="32"/>
    </row>
    <row r="75" spans="1:14" ht="15" hidden="1" x14ac:dyDescent="0.2">
      <c r="A75" s="254" t="s">
        <v>30</v>
      </c>
      <c r="B75" s="150" t="s">
        <v>49</v>
      </c>
      <c r="C75" s="44" t="s">
        <v>2</v>
      </c>
      <c r="D75" s="195" t="s">
        <v>23</v>
      </c>
      <c r="E75" s="3">
        <f t="shared" ref="E75:E170" si="10">SUM(F75:J75)</f>
        <v>0</v>
      </c>
      <c r="F75" s="3">
        <f>SUM(F76:F79)</f>
        <v>0</v>
      </c>
      <c r="G75" s="3">
        <f>SUM(G76:G79)</f>
        <v>0</v>
      </c>
      <c r="H75" s="3">
        <f>SUM(H76:H79)</f>
        <v>0</v>
      </c>
      <c r="I75" s="3">
        <f>SUM(I76:I79)</f>
        <v>0</v>
      </c>
      <c r="J75" s="3">
        <f>SUM(J76:J79)</f>
        <v>0</v>
      </c>
    </row>
    <row r="76" spans="1:14" ht="15" hidden="1" x14ac:dyDescent="0.2">
      <c r="A76" s="255"/>
      <c r="B76" s="151"/>
      <c r="C76" s="44" t="s">
        <v>1</v>
      </c>
      <c r="D76" s="196"/>
      <c r="E76" s="3">
        <f t="shared" si="10"/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L76" s="16"/>
    </row>
    <row r="77" spans="1:14" ht="30" hidden="1" x14ac:dyDescent="0.2">
      <c r="A77" s="255"/>
      <c r="B77" s="151"/>
      <c r="C77" s="44" t="s">
        <v>5</v>
      </c>
      <c r="D77" s="196"/>
      <c r="E77" s="3">
        <f t="shared" si="10"/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L77" s="17"/>
    </row>
    <row r="78" spans="1:14" ht="30" hidden="1" x14ac:dyDescent="0.2">
      <c r="A78" s="255"/>
      <c r="B78" s="151"/>
      <c r="C78" s="44" t="s">
        <v>12</v>
      </c>
      <c r="D78" s="196"/>
      <c r="E78" s="3">
        <f t="shared" si="10"/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16"/>
      <c r="L78" s="17"/>
      <c r="M78" s="17"/>
    </row>
    <row r="79" spans="1:14" ht="15" hidden="1" x14ac:dyDescent="0.2">
      <c r="A79" s="256"/>
      <c r="B79" s="152"/>
      <c r="C79" s="44" t="s">
        <v>18</v>
      </c>
      <c r="D79" s="197"/>
      <c r="E79" s="3">
        <f t="shared" si="10"/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M79" s="17"/>
    </row>
    <row r="80" spans="1:14" ht="15" x14ac:dyDescent="0.2">
      <c r="A80" s="254" t="s">
        <v>17</v>
      </c>
      <c r="B80" s="150" t="s">
        <v>50</v>
      </c>
      <c r="C80" s="44" t="s">
        <v>2</v>
      </c>
      <c r="D80" s="195" t="s">
        <v>23</v>
      </c>
      <c r="E80" s="12">
        <f t="shared" si="10"/>
        <v>18458.099999999999</v>
      </c>
      <c r="F80" s="3">
        <f>SUM(F81:F84)</f>
        <v>1808.35</v>
      </c>
      <c r="G80" s="3">
        <f>SUM(G81:G84)</f>
        <v>1241.4100000000001</v>
      </c>
      <c r="H80" s="3">
        <f>SUM(H81:H84)</f>
        <v>7704.17</v>
      </c>
      <c r="I80" s="3">
        <f>SUM(I81:I84)</f>
        <v>7704.17</v>
      </c>
      <c r="J80" s="3">
        <f>SUM(J81:J84)</f>
        <v>0</v>
      </c>
      <c r="L80" s="16"/>
      <c r="N80" s="17"/>
    </row>
    <row r="81" spans="1:13" ht="15" x14ac:dyDescent="0.2">
      <c r="A81" s="255"/>
      <c r="B81" s="151"/>
      <c r="C81" s="44" t="s">
        <v>1</v>
      </c>
      <c r="D81" s="196"/>
      <c r="E81" s="12">
        <f t="shared" si="10"/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M81" s="16"/>
    </row>
    <row r="82" spans="1:13" ht="30" x14ac:dyDescent="0.2">
      <c r="A82" s="255"/>
      <c r="B82" s="151"/>
      <c r="C82" s="44" t="s">
        <v>5</v>
      </c>
      <c r="D82" s="196"/>
      <c r="E82" s="12">
        <f t="shared" si="10"/>
        <v>1184.45</v>
      </c>
      <c r="F82" s="2">
        <v>1184.45</v>
      </c>
      <c r="G82" s="2">
        <v>0</v>
      </c>
      <c r="H82" s="2">
        <v>0</v>
      </c>
      <c r="I82" s="2">
        <v>0</v>
      </c>
      <c r="J82" s="2">
        <v>0</v>
      </c>
      <c r="K82" s="17"/>
    </row>
    <row r="83" spans="1:13" ht="30" x14ac:dyDescent="0.2">
      <c r="A83" s="255"/>
      <c r="B83" s="151"/>
      <c r="C83" s="44" t="s">
        <v>12</v>
      </c>
      <c r="D83" s="196"/>
      <c r="E83" s="12">
        <f t="shared" si="10"/>
        <v>17273.650000000001</v>
      </c>
      <c r="F83" s="2">
        <v>623.9</v>
      </c>
      <c r="G83" s="2">
        <v>1241.4100000000001</v>
      </c>
      <c r="H83" s="2">
        <v>7704.17</v>
      </c>
      <c r="I83" s="2">
        <v>7704.17</v>
      </c>
      <c r="J83" s="2">
        <v>0</v>
      </c>
      <c r="K83" s="16"/>
      <c r="L83" s="16"/>
    </row>
    <row r="84" spans="1:13" ht="15" x14ac:dyDescent="0.2">
      <c r="A84" s="256"/>
      <c r="B84" s="152"/>
      <c r="C84" s="44" t="s">
        <v>18</v>
      </c>
      <c r="D84" s="197"/>
      <c r="E84" s="12">
        <f t="shared" si="10"/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</row>
    <row r="85" spans="1:13" ht="27" customHeight="1" x14ac:dyDescent="0.2">
      <c r="A85" s="254" t="s">
        <v>11</v>
      </c>
      <c r="B85" s="150" t="s">
        <v>51</v>
      </c>
      <c r="C85" s="44" t="s">
        <v>2</v>
      </c>
      <c r="D85" s="195" t="s">
        <v>94</v>
      </c>
      <c r="E85" s="12">
        <f t="shared" si="10"/>
        <v>8233.4</v>
      </c>
      <c r="F85" s="3">
        <f>SUM(F86:F89)</f>
        <v>2466.1999999999998</v>
      </c>
      <c r="G85" s="3">
        <f>SUM(G86:G89)</f>
        <v>1922.4</v>
      </c>
      <c r="H85" s="3">
        <f>SUM(H86:H89)</f>
        <v>1922.4</v>
      </c>
      <c r="I85" s="3">
        <f>SUM(I86:I89)</f>
        <v>1922.4</v>
      </c>
      <c r="J85" s="3">
        <f>SUM(J86:J89)</f>
        <v>0</v>
      </c>
    </row>
    <row r="86" spans="1:13" ht="27" customHeight="1" x14ac:dyDescent="0.2">
      <c r="A86" s="255"/>
      <c r="B86" s="151"/>
      <c r="C86" s="44" t="s">
        <v>1</v>
      </c>
      <c r="D86" s="196"/>
      <c r="E86" s="12">
        <f t="shared" si="10"/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</row>
    <row r="87" spans="1:13" ht="27" customHeight="1" x14ac:dyDescent="0.2">
      <c r="A87" s="255"/>
      <c r="B87" s="151"/>
      <c r="C87" s="44" t="s">
        <v>5</v>
      </c>
      <c r="D87" s="196"/>
      <c r="E87" s="12">
        <f t="shared" si="10"/>
        <v>5855</v>
      </c>
      <c r="F87" s="2">
        <v>1415</v>
      </c>
      <c r="G87" s="2">
        <v>1480</v>
      </c>
      <c r="H87" s="2">
        <v>1480</v>
      </c>
      <c r="I87" s="2">
        <v>1480</v>
      </c>
      <c r="J87" s="2">
        <v>0</v>
      </c>
    </row>
    <row r="88" spans="1:13" ht="27" customHeight="1" x14ac:dyDescent="0.2">
      <c r="A88" s="255"/>
      <c r="B88" s="151"/>
      <c r="C88" s="44" t="s">
        <v>12</v>
      </c>
      <c r="D88" s="196"/>
      <c r="E88" s="12">
        <f t="shared" si="10"/>
        <v>2378.4</v>
      </c>
      <c r="F88" s="2">
        <v>1051.2</v>
      </c>
      <c r="G88" s="2">
        <v>442.4</v>
      </c>
      <c r="H88" s="2">
        <v>442.4</v>
      </c>
      <c r="I88" s="2">
        <v>442.4</v>
      </c>
      <c r="J88" s="2">
        <v>0</v>
      </c>
    </row>
    <row r="89" spans="1:13" ht="27" customHeight="1" x14ac:dyDescent="0.2">
      <c r="A89" s="256"/>
      <c r="B89" s="152"/>
      <c r="C89" s="44" t="s">
        <v>18</v>
      </c>
      <c r="D89" s="197"/>
      <c r="E89" s="12">
        <f t="shared" si="10"/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1:13" ht="15" hidden="1" customHeight="1" x14ac:dyDescent="0.2">
      <c r="A90" s="254" t="s">
        <v>32</v>
      </c>
      <c r="B90" s="150" t="s">
        <v>52</v>
      </c>
      <c r="C90" s="44" t="s">
        <v>2</v>
      </c>
      <c r="D90" s="195" t="s">
        <v>23</v>
      </c>
      <c r="E90" s="12">
        <f t="shared" si="10"/>
        <v>0</v>
      </c>
      <c r="F90" s="3">
        <f>SUM(F91:F94)</f>
        <v>0</v>
      </c>
      <c r="G90" s="3">
        <f>SUM(G91:G94)</f>
        <v>0</v>
      </c>
      <c r="H90" s="3">
        <f>SUM(H91:H94)</f>
        <v>0</v>
      </c>
      <c r="I90" s="3">
        <f>SUM(I91:I94)</f>
        <v>0</v>
      </c>
      <c r="J90" s="3">
        <f>SUM(J91:J94)</f>
        <v>0</v>
      </c>
    </row>
    <row r="91" spans="1:13" ht="15" hidden="1" x14ac:dyDescent="0.2">
      <c r="A91" s="255"/>
      <c r="B91" s="151"/>
      <c r="C91" s="44" t="s">
        <v>1</v>
      </c>
      <c r="D91" s="196"/>
      <c r="E91" s="12">
        <f t="shared" si="10"/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1:13" ht="30" hidden="1" x14ac:dyDescent="0.2">
      <c r="A92" s="255"/>
      <c r="B92" s="151"/>
      <c r="C92" s="44" t="s">
        <v>5</v>
      </c>
      <c r="D92" s="196"/>
      <c r="E92" s="12">
        <f t="shared" si="10"/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</row>
    <row r="93" spans="1:13" ht="30" hidden="1" x14ac:dyDescent="0.2">
      <c r="A93" s="255"/>
      <c r="B93" s="151"/>
      <c r="C93" s="44" t="s">
        <v>12</v>
      </c>
      <c r="D93" s="196"/>
      <c r="E93" s="12">
        <f t="shared" si="10"/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</row>
    <row r="94" spans="1:13" ht="15" hidden="1" x14ac:dyDescent="0.2">
      <c r="A94" s="256"/>
      <c r="B94" s="152"/>
      <c r="C94" s="44" t="s">
        <v>18</v>
      </c>
      <c r="D94" s="197"/>
      <c r="E94" s="12">
        <f t="shared" si="10"/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</row>
    <row r="95" spans="1:13" ht="15" hidden="1" customHeight="1" x14ac:dyDescent="0.2">
      <c r="A95" s="254" t="s">
        <v>53</v>
      </c>
      <c r="B95" s="150" t="s">
        <v>54</v>
      </c>
      <c r="C95" s="44" t="s">
        <v>2</v>
      </c>
      <c r="D95" s="195" t="s">
        <v>23</v>
      </c>
      <c r="E95" s="12">
        <f t="shared" si="10"/>
        <v>0</v>
      </c>
      <c r="F95" s="3">
        <f>SUM(F96:F99)</f>
        <v>0</v>
      </c>
      <c r="G95" s="3">
        <f>SUM(G96:G99)</f>
        <v>0</v>
      </c>
      <c r="H95" s="3">
        <f>SUM(H96:H99)</f>
        <v>0</v>
      </c>
      <c r="I95" s="3">
        <f>SUM(I96:I99)</f>
        <v>0</v>
      </c>
      <c r="J95" s="3">
        <f>SUM(J96:J99)</f>
        <v>0</v>
      </c>
    </row>
    <row r="96" spans="1:13" ht="15" hidden="1" x14ac:dyDescent="0.2">
      <c r="A96" s="255"/>
      <c r="B96" s="151"/>
      <c r="C96" s="44" t="s">
        <v>1</v>
      </c>
      <c r="D96" s="196"/>
      <c r="E96" s="12">
        <f t="shared" si="10"/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</row>
    <row r="97" spans="1:13" ht="30" hidden="1" x14ac:dyDescent="0.2">
      <c r="A97" s="255"/>
      <c r="B97" s="151"/>
      <c r="C97" s="44" t="s">
        <v>5</v>
      </c>
      <c r="D97" s="196"/>
      <c r="E97" s="12">
        <f t="shared" si="10"/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</row>
    <row r="98" spans="1:13" ht="30" hidden="1" x14ac:dyDescent="0.2">
      <c r="A98" s="255"/>
      <c r="B98" s="151"/>
      <c r="C98" s="44" t="s">
        <v>12</v>
      </c>
      <c r="D98" s="196"/>
      <c r="E98" s="12">
        <f t="shared" si="10"/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</row>
    <row r="99" spans="1:13" ht="15" hidden="1" x14ac:dyDescent="0.2">
      <c r="A99" s="256"/>
      <c r="B99" s="152"/>
      <c r="C99" s="44" t="s">
        <v>18</v>
      </c>
      <c r="D99" s="197"/>
      <c r="E99" s="12">
        <f t="shared" si="10"/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</row>
    <row r="100" spans="1:13" ht="143.25" customHeight="1" x14ac:dyDescent="0.2">
      <c r="A100" s="254" t="s">
        <v>17</v>
      </c>
      <c r="B100" s="150" t="s">
        <v>55</v>
      </c>
      <c r="C100" s="44" t="s">
        <v>2</v>
      </c>
      <c r="D100" s="195" t="s">
        <v>99</v>
      </c>
      <c r="E100" s="12">
        <f t="shared" si="10"/>
        <v>2108118.75</v>
      </c>
      <c r="F100" s="3">
        <f>SUM(F101:F104)</f>
        <v>494446.61</v>
      </c>
      <c r="G100" s="3">
        <f>SUM(G101:G104)</f>
        <v>537877.38</v>
      </c>
      <c r="H100" s="3">
        <f>SUM(H101:H104)</f>
        <v>537897.38</v>
      </c>
      <c r="I100" s="3">
        <f>SUM(I101:I104)</f>
        <v>537897.38</v>
      </c>
      <c r="J100" s="3">
        <f>SUM(J101:J104)</f>
        <v>0</v>
      </c>
      <c r="M100" s="16"/>
    </row>
    <row r="101" spans="1:13" ht="143.25" customHeight="1" x14ac:dyDescent="0.2">
      <c r="A101" s="255"/>
      <c r="B101" s="151"/>
      <c r="C101" s="44" t="s">
        <v>1</v>
      </c>
      <c r="D101" s="196"/>
      <c r="E101" s="12">
        <f t="shared" si="10"/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</row>
    <row r="102" spans="1:13" ht="143.25" customHeight="1" x14ac:dyDescent="0.2">
      <c r="A102" s="255"/>
      <c r="B102" s="151"/>
      <c r="C102" s="44" t="s">
        <v>5</v>
      </c>
      <c r="D102" s="196"/>
      <c r="E102" s="12">
        <f t="shared" si="10"/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</row>
    <row r="103" spans="1:13" ht="143.25" customHeight="1" x14ac:dyDescent="0.2">
      <c r="A103" s="255"/>
      <c r="B103" s="151"/>
      <c r="C103" s="44" t="s">
        <v>12</v>
      </c>
      <c r="D103" s="196"/>
      <c r="E103" s="12">
        <f t="shared" si="10"/>
        <v>2108118.75</v>
      </c>
      <c r="F103" s="2">
        <v>494446.61</v>
      </c>
      <c r="G103" s="2">
        <v>537877.38</v>
      </c>
      <c r="H103" s="2">
        <v>537897.38</v>
      </c>
      <c r="I103" s="2">
        <v>537897.38</v>
      </c>
      <c r="J103" s="2">
        <v>0</v>
      </c>
    </row>
    <row r="104" spans="1:13" ht="143.25" customHeight="1" x14ac:dyDescent="0.2">
      <c r="A104" s="256"/>
      <c r="B104" s="152"/>
      <c r="C104" s="44" t="s">
        <v>18</v>
      </c>
      <c r="D104" s="197"/>
      <c r="E104" s="12">
        <f t="shared" si="10"/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</row>
    <row r="105" spans="1:13" ht="15" hidden="1" customHeight="1" x14ac:dyDescent="0.2">
      <c r="A105" s="254" t="s">
        <v>48</v>
      </c>
      <c r="B105" s="150" t="s">
        <v>77</v>
      </c>
      <c r="C105" s="44" t="s">
        <v>2</v>
      </c>
      <c r="D105" s="195" t="s">
        <v>23</v>
      </c>
      <c r="E105" s="12">
        <f t="shared" si="10"/>
        <v>0</v>
      </c>
      <c r="F105" s="3">
        <f>SUM(F106:F109)</f>
        <v>0</v>
      </c>
      <c r="G105" s="3">
        <f>SUM(G106:G109)</f>
        <v>0</v>
      </c>
      <c r="H105" s="3">
        <f>SUM(H106:H109)</f>
        <v>0</v>
      </c>
      <c r="I105" s="3">
        <f>SUM(I106:I109)</f>
        <v>0</v>
      </c>
      <c r="J105" s="3">
        <f>SUM(J106:J109)</f>
        <v>0</v>
      </c>
    </row>
    <row r="106" spans="1:13" ht="15" hidden="1" x14ac:dyDescent="0.2">
      <c r="A106" s="255"/>
      <c r="B106" s="151"/>
      <c r="C106" s="44" t="s">
        <v>1</v>
      </c>
      <c r="D106" s="196"/>
      <c r="E106" s="12">
        <f t="shared" si="10"/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</row>
    <row r="107" spans="1:13" ht="30" hidden="1" x14ac:dyDescent="0.2">
      <c r="A107" s="255"/>
      <c r="B107" s="151"/>
      <c r="C107" s="44" t="s">
        <v>5</v>
      </c>
      <c r="D107" s="196"/>
      <c r="E107" s="12">
        <f t="shared" si="10"/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</row>
    <row r="108" spans="1:13" ht="30" hidden="1" x14ac:dyDescent="0.2">
      <c r="A108" s="255"/>
      <c r="B108" s="151"/>
      <c r="C108" s="44" t="s">
        <v>12</v>
      </c>
      <c r="D108" s="196"/>
      <c r="E108" s="1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</row>
    <row r="109" spans="1:13" ht="15" hidden="1" x14ac:dyDescent="0.2">
      <c r="A109" s="256"/>
      <c r="B109" s="152"/>
      <c r="C109" s="44" t="s">
        <v>18</v>
      </c>
      <c r="D109" s="197"/>
      <c r="E109" s="12">
        <f t="shared" si="10"/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</row>
    <row r="110" spans="1:13" ht="18" customHeight="1" x14ac:dyDescent="0.2">
      <c r="A110" s="254" t="s">
        <v>19</v>
      </c>
      <c r="B110" s="150" t="s">
        <v>57</v>
      </c>
      <c r="C110" s="44" t="s">
        <v>2</v>
      </c>
      <c r="D110" s="195" t="s">
        <v>96</v>
      </c>
      <c r="E110" s="12">
        <f t="shared" si="10"/>
        <v>116194.5</v>
      </c>
      <c r="F110" s="3">
        <f>SUM(F111:F114)</f>
        <v>15454.5</v>
      </c>
      <c r="G110" s="3">
        <f>SUM(G111:G114)</f>
        <v>33580</v>
      </c>
      <c r="H110" s="3">
        <f>SUM(H111:H114)</f>
        <v>33580</v>
      </c>
      <c r="I110" s="3">
        <f>SUM(I111:I114)</f>
        <v>33580</v>
      </c>
      <c r="J110" s="3">
        <f>SUM(J111:J114)</f>
        <v>0</v>
      </c>
    </row>
    <row r="111" spans="1:13" ht="18" customHeight="1" x14ac:dyDescent="0.2">
      <c r="A111" s="255"/>
      <c r="B111" s="151"/>
      <c r="C111" s="44" t="s">
        <v>1</v>
      </c>
      <c r="D111" s="196"/>
      <c r="E111" s="12">
        <f t="shared" si="10"/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</row>
    <row r="112" spans="1:13" ht="32.25" customHeight="1" x14ac:dyDescent="0.2">
      <c r="A112" s="255"/>
      <c r="B112" s="151"/>
      <c r="C112" s="44" t="s">
        <v>5</v>
      </c>
      <c r="D112" s="196"/>
      <c r="E112" s="12">
        <f t="shared" si="10"/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</row>
    <row r="113" spans="1:13" ht="32.25" customHeight="1" x14ac:dyDescent="0.2">
      <c r="A113" s="255"/>
      <c r="B113" s="151"/>
      <c r="C113" s="44" t="s">
        <v>12</v>
      </c>
      <c r="D113" s="196"/>
      <c r="E113" s="12">
        <f t="shared" si="10"/>
        <v>116194.5</v>
      </c>
      <c r="F113" s="2">
        <v>15454.5</v>
      </c>
      <c r="G113" s="2">
        <v>33580</v>
      </c>
      <c r="H113" s="2">
        <v>33580</v>
      </c>
      <c r="I113" s="2">
        <v>33580</v>
      </c>
      <c r="J113" s="2">
        <v>0</v>
      </c>
    </row>
    <row r="114" spans="1:13" ht="15" customHeight="1" x14ac:dyDescent="0.2">
      <c r="A114" s="256"/>
      <c r="B114" s="152"/>
      <c r="C114" s="44" t="s">
        <v>18</v>
      </c>
      <c r="D114" s="197"/>
      <c r="E114" s="12">
        <f t="shared" si="10"/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</row>
    <row r="115" spans="1:13" ht="15" hidden="1" customHeight="1" x14ac:dyDescent="0.2">
      <c r="A115" s="254" t="s">
        <v>58</v>
      </c>
      <c r="B115" s="150" t="s">
        <v>59</v>
      </c>
      <c r="C115" s="44" t="s">
        <v>2</v>
      </c>
      <c r="D115" s="195" t="s">
        <v>23</v>
      </c>
      <c r="E115" s="12">
        <f t="shared" si="10"/>
        <v>0</v>
      </c>
      <c r="F115" s="3">
        <f>SUM(F116:F119)</f>
        <v>0</v>
      </c>
      <c r="G115" s="3">
        <f>SUM(G116:G119)</f>
        <v>0</v>
      </c>
      <c r="H115" s="3">
        <f>SUM(H116:H119)</f>
        <v>0</v>
      </c>
      <c r="I115" s="3">
        <f>SUM(I116:I119)</f>
        <v>0</v>
      </c>
      <c r="J115" s="3">
        <f>SUM(J116:J119)</f>
        <v>0</v>
      </c>
    </row>
    <row r="116" spans="1:13" ht="15" hidden="1" x14ac:dyDescent="0.2">
      <c r="A116" s="255"/>
      <c r="B116" s="151"/>
      <c r="C116" s="44" t="s">
        <v>1</v>
      </c>
      <c r="D116" s="196"/>
      <c r="E116" s="12">
        <f t="shared" si="10"/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</row>
    <row r="117" spans="1:13" ht="30" hidden="1" x14ac:dyDescent="0.2">
      <c r="A117" s="255"/>
      <c r="B117" s="151"/>
      <c r="C117" s="44" t="s">
        <v>5</v>
      </c>
      <c r="D117" s="196"/>
      <c r="E117" s="12">
        <f t="shared" si="10"/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</row>
    <row r="118" spans="1:13" ht="30" hidden="1" x14ac:dyDescent="0.2">
      <c r="A118" s="255"/>
      <c r="B118" s="151"/>
      <c r="C118" s="44" t="s">
        <v>12</v>
      </c>
      <c r="D118" s="196"/>
      <c r="E118" s="1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L118" s="16"/>
      <c r="M118" s="16"/>
    </row>
    <row r="119" spans="1:13" ht="15" hidden="1" x14ac:dyDescent="0.2">
      <c r="A119" s="256"/>
      <c r="B119" s="152"/>
      <c r="C119" s="44" t="s">
        <v>18</v>
      </c>
      <c r="D119" s="197"/>
      <c r="E119" s="12">
        <f t="shared" si="10"/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</row>
    <row r="120" spans="1:13" ht="15" hidden="1" customHeight="1" x14ac:dyDescent="0.2">
      <c r="A120" s="254" t="s">
        <v>71</v>
      </c>
      <c r="B120" s="150" t="s">
        <v>60</v>
      </c>
      <c r="C120" s="44" t="s">
        <v>2</v>
      </c>
      <c r="D120" s="195" t="s">
        <v>23</v>
      </c>
      <c r="E120" s="3">
        <f t="shared" si="10"/>
        <v>0</v>
      </c>
      <c r="F120" s="3">
        <f>SUM(F121:F124)</f>
        <v>0</v>
      </c>
      <c r="G120" s="3">
        <f>SUM(G121:G124)</f>
        <v>0</v>
      </c>
      <c r="H120" s="3">
        <f>SUM(H121:H124)</f>
        <v>0</v>
      </c>
      <c r="I120" s="3">
        <f>SUM(I121:I124)</f>
        <v>0</v>
      </c>
      <c r="J120" s="3">
        <f>SUM(J121:J124)</f>
        <v>0</v>
      </c>
    </row>
    <row r="121" spans="1:13" ht="15" hidden="1" x14ac:dyDescent="0.2">
      <c r="A121" s="255"/>
      <c r="B121" s="151"/>
      <c r="C121" s="44" t="s">
        <v>1</v>
      </c>
      <c r="D121" s="196"/>
      <c r="E121" s="12">
        <f t="shared" si="10"/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</row>
    <row r="122" spans="1:13" ht="30" hidden="1" x14ac:dyDescent="0.2">
      <c r="A122" s="255"/>
      <c r="B122" s="151"/>
      <c r="C122" s="44" t="s">
        <v>5</v>
      </c>
      <c r="D122" s="196"/>
      <c r="E122" s="12">
        <f t="shared" si="10"/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</row>
    <row r="123" spans="1:13" ht="30" hidden="1" x14ac:dyDescent="0.2">
      <c r="A123" s="255"/>
      <c r="B123" s="151"/>
      <c r="C123" s="44" t="s">
        <v>12</v>
      </c>
      <c r="D123" s="196"/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</row>
    <row r="124" spans="1:13" ht="15" hidden="1" x14ac:dyDescent="0.2">
      <c r="A124" s="256"/>
      <c r="B124" s="152"/>
      <c r="C124" s="44" t="s">
        <v>18</v>
      </c>
      <c r="D124" s="197"/>
      <c r="E124" s="12">
        <f t="shared" si="10"/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</row>
    <row r="125" spans="1:13" ht="15" customHeight="1" x14ac:dyDescent="0.2">
      <c r="A125" s="254" t="s">
        <v>53</v>
      </c>
      <c r="B125" s="150" t="s">
        <v>61</v>
      </c>
      <c r="C125" s="44" t="s">
        <v>2</v>
      </c>
      <c r="D125" s="195" t="s">
        <v>23</v>
      </c>
      <c r="E125" s="2">
        <f t="shared" si="10"/>
        <v>909529.55</v>
      </c>
      <c r="F125" s="3">
        <f>SUM(F126:F129)</f>
        <v>228399.8</v>
      </c>
      <c r="G125" s="3">
        <f>SUM(G126:G129)</f>
        <v>228143.25</v>
      </c>
      <c r="H125" s="3">
        <f>SUM(H126:H129)</f>
        <v>226493.25</v>
      </c>
      <c r="I125" s="3">
        <f>SUM(I126:I129)</f>
        <v>226493.25</v>
      </c>
      <c r="J125" s="3">
        <f>SUM(J126:J129)</f>
        <v>0</v>
      </c>
    </row>
    <row r="126" spans="1:13" ht="15" x14ac:dyDescent="0.2">
      <c r="A126" s="255"/>
      <c r="B126" s="151"/>
      <c r="C126" s="44" t="s">
        <v>1</v>
      </c>
      <c r="D126" s="196"/>
      <c r="E126" s="2">
        <f t="shared" si="10"/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</row>
    <row r="127" spans="1:13" ht="30" x14ac:dyDescent="0.2">
      <c r="A127" s="255"/>
      <c r="B127" s="151"/>
      <c r="C127" s="44" t="s">
        <v>5</v>
      </c>
      <c r="D127" s="196"/>
      <c r="E127" s="2">
        <f t="shared" si="10"/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</row>
    <row r="128" spans="1:13" ht="30" x14ac:dyDescent="0.2">
      <c r="A128" s="255"/>
      <c r="B128" s="151"/>
      <c r="C128" s="44" t="s">
        <v>12</v>
      </c>
      <c r="D128" s="196"/>
      <c r="E128" s="2">
        <f t="shared" si="10"/>
        <v>909529.55</v>
      </c>
      <c r="F128" s="2">
        <v>228399.8</v>
      </c>
      <c r="G128" s="2">
        <v>228143.25</v>
      </c>
      <c r="H128" s="2">
        <v>226493.25</v>
      </c>
      <c r="I128" s="2">
        <v>226493.25</v>
      </c>
      <c r="J128" s="2">
        <v>0</v>
      </c>
    </row>
    <row r="129" spans="1:10" ht="15" x14ac:dyDescent="0.2">
      <c r="A129" s="256"/>
      <c r="B129" s="152"/>
      <c r="C129" s="44" t="s">
        <v>18</v>
      </c>
      <c r="D129" s="197"/>
      <c r="E129" s="12">
        <f t="shared" si="10"/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1:10" ht="15.75" customHeight="1" x14ac:dyDescent="0.2">
      <c r="A130" s="254" t="s">
        <v>56</v>
      </c>
      <c r="B130" s="150" t="s">
        <v>62</v>
      </c>
      <c r="C130" s="44" t="s">
        <v>2</v>
      </c>
      <c r="D130" s="195" t="s">
        <v>23</v>
      </c>
      <c r="E130" s="2">
        <f t="shared" si="10"/>
        <v>66000</v>
      </c>
      <c r="F130" s="2">
        <f>SUM(F131:F134)</f>
        <v>6000</v>
      </c>
      <c r="G130" s="3">
        <f>SUM(G131:G134)</f>
        <v>60000</v>
      </c>
      <c r="H130" s="3">
        <f>SUM(H131:H134)</f>
        <v>0</v>
      </c>
      <c r="I130" s="3">
        <f>SUM(I131:I134)</f>
        <v>0</v>
      </c>
      <c r="J130" s="3">
        <f>SUM(J131:J134)</f>
        <v>0</v>
      </c>
    </row>
    <row r="131" spans="1:10" ht="15" x14ac:dyDescent="0.2">
      <c r="A131" s="255"/>
      <c r="B131" s="151"/>
      <c r="C131" s="44" t="s">
        <v>1</v>
      </c>
      <c r="D131" s="196"/>
      <c r="E131" s="2">
        <f t="shared" si="10"/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1:10" ht="30" x14ac:dyDescent="0.2">
      <c r="A132" s="255"/>
      <c r="B132" s="151"/>
      <c r="C132" s="44" t="s">
        <v>5</v>
      </c>
      <c r="D132" s="196"/>
      <c r="E132" s="2">
        <f t="shared" si="10"/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</row>
    <row r="133" spans="1:10" ht="30" x14ac:dyDescent="0.2">
      <c r="A133" s="255"/>
      <c r="B133" s="151"/>
      <c r="C133" s="44" t="s">
        <v>12</v>
      </c>
      <c r="D133" s="196"/>
      <c r="E133" s="2">
        <f t="shared" si="10"/>
        <v>66000</v>
      </c>
      <c r="F133" s="2">
        <v>6000</v>
      </c>
      <c r="G133" s="2">
        <v>60000</v>
      </c>
      <c r="H133" s="2">
        <v>0</v>
      </c>
      <c r="I133" s="2">
        <v>0</v>
      </c>
      <c r="J133" s="2">
        <v>0</v>
      </c>
    </row>
    <row r="134" spans="1:10" ht="15" x14ac:dyDescent="0.2">
      <c r="A134" s="256"/>
      <c r="B134" s="152"/>
      <c r="C134" s="44" t="s">
        <v>18</v>
      </c>
      <c r="D134" s="197"/>
      <c r="E134" s="12">
        <f t="shared" si="10"/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1:10" ht="15" x14ac:dyDescent="0.2">
      <c r="A135" s="254" t="s">
        <v>48</v>
      </c>
      <c r="B135" s="150" t="s">
        <v>78</v>
      </c>
      <c r="C135" s="44" t="s">
        <v>2</v>
      </c>
      <c r="D135" s="195" t="s">
        <v>23</v>
      </c>
      <c r="E135" s="12">
        <f t="shared" si="10"/>
        <v>3141.3</v>
      </c>
      <c r="F135" s="3">
        <f>SUM(F136:F139)</f>
        <v>3141.3</v>
      </c>
      <c r="G135" s="3">
        <f>SUM(G136:G139)</f>
        <v>0</v>
      </c>
      <c r="H135" s="3">
        <f>SUM(H136:H139)</f>
        <v>0</v>
      </c>
      <c r="I135" s="3">
        <f>SUM(I136:I139)</f>
        <v>0</v>
      </c>
      <c r="J135" s="3">
        <f>SUM(J136:J139)</f>
        <v>0</v>
      </c>
    </row>
    <row r="136" spans="1:10" ht="15" x14ac:dyDescent="0.2">
      <c r="A136" s="255"/>
      <c r="B136" s="151"/>
      <c r="C136" s="44" t="s">
        <v>1</v>
      </c>
      <c r="D136" s="196"/>
      <c r="E136" s="12">
        <f t="shared" si="10"/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</row>
    <row r="137" spans="1:10" ht="30" x14ac:dyDescent="0.2">
      <c r="A137" s="255"/>
      <c r="B137" s="151"/>
      <c r="C137" s="44" t="s">
        <v>5</v>
      </c>
      <c r="D137" s="196"/>
      <c r="E137" s="12">
        <f t="shared" si="10"/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</row>
    <row r="138" spans="1:10" ht="30" x14ac:dyDescent="0.2">
      <c r="A138" s="255"/>
      <c r="B138" s="151"/>
      <c r="C138" s="44" t="s">
        <v>12</v>
      </c>
      <c r="D138" s="196"/>
      <c r="E138" s="12">
        <f t="shared" si="10"/>
        <v>3141.3</v>
      </c>
      <c r="F138" s="2">
        <v>3141.3</v>
      </c>
      <c r="G138" s="2">
        <v>0</v>
      </c>
      <c r="H138" s="2">
        <v>0</v>
      </c>
      <c r="I138" s="2">
        <v>0</v>
      </c>
      <c r="J138" s="2">
        <v>0</v>
      </c>
    </row>
    <row r="139" spans="1:10" ht="15" x14ac:dyDescent="0.2">
      <c r="A139" s="256"/>
      <c r="B139" s="152"/>
      <c r="C139" s="44" t="s">
        <v>18</v>
      </c>
      <c r="D139" s="197"/>
      <c r="E139" s="12">
        <f t="shared" si="10"/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ht="15" hidden="1" customHeight="1" x14ac:dyDescent="0.2">
      <c r="A140" s="254" t="s">
        <v>115</v>
      </c>
      <c r="B140" s="150" t="s">
        <v>79</v>
      </c>
      <c r="C140" s="44" t="s">
        <v>2</v>
      </c>
      <c r="D140" s="195" t="s">
        <v>23</v>
      </c>
      <c r="E140" s="12">
        <f t="shared" si="10"/>
        <v>0</v>
      </c>
      <c r="F140" s="3">
        <f>SUM(F141:F144)</f>
        <v>0</v>
      </c>
      <c r="G140" s="3">
        <f>SUM(G141:G144)</f>
        <v>0</v>
      </c>
      <c r="H140" s="3">
        <f>SUM(H141:H144)</f>
        <v>0</v>
      </c>
      <c r="I140" s="3">
        <f>SUM(I141:I144)</f>
        <v>0</v>
      </c>
      <c r="J140" s="3">
        <f>SUM(J141:J144)</f>
        <v>0</v>
      </c>
    </row>
    <row r="141" spans="1:10" ht="15" hidden="1" x14ac:dyDescent="0.2">
      <c r="A141" s="255"/>
      <c r="B141" s="151"/>
      <c r="C141" s="44" t="s">
        <v>1</v>
      </c>
      <c r="D141" s="196"/>
      <c r="E141" s="12">
        <f t="shared" si="10"/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ht="30" hidden="1" x14ac:dyDescent="0.2">
      <c r="A142" s="255"/>
      <c r="B142" s="151"/>
      <c r="C142" s="44" t="s">
        <v>5</v>
      </c>
      <c r="D142" s="196"/>
      <c r="E142" s="12">
        <f t="shared" si="10"/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1:10" ht="30" hidden="1" x14ac:dyDescent="0.2">
      <c r="A143" s="255"/>
      <c r="B143" s="151"/>
      <c r="C143" s="44" t="s">
        <v>12</v>
      </c>
      <c r="D143" s="196"/>
      <c r="E143" s="12">
        <f t="shared" si="10"/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ht="15" hidden="1" x14ac:dyDescent="0.2">
      <c r="A144" s="256"/>
      <c r="B144" s="152"/>
      <c r="C144" s="44" t="s">
        <v>18</v>
      </c>
      <c r="D144" s="197"/>
      <c r="E144" s="12">
        <f t="shared" si="10"/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ht="15.75" hidden="1" customHeight="1" x14ac:dyDescent="0.2">
      <c r="A145" s="254" t="s">
        <v>58</v>
      </c>
      <c r="B145" s="150" t="s">
        <v>80</v>
      </c>
      <c r="C145" s="44" t="s">
        <v>2</v>
      </c>
      <c r="D145" s="195" t="s">
        <v>23</v>
      </c>
      <c r="E145" s="12">
        <f t="shared" si="10"/>
        <v>0</v>
      </c>
      <c r="F145" s="3">
        <f>SUM(F146:F149)</f>
        <v>0</v>
      </c>
      <c r="G145" s="3">
        <f>SUM(G146:G149)</f>
        <v>0</v>
      </c>
      <c r="H145" s="3">
        <f>SUM(H146:H149)</f>
        <v>0</v>
      </c>
      <c r="I145" s="3">
        <f>SUM(I146:I149)</f>
        <v>0</v>
      </c>
      <c r="J145" s="3">
        <f>SUM(J146:J149)</f>
        <v>0</v>
      </c>
    </row>
    <row r="146" spans="1:10" ht="15" hidden="1" x14ac:dyDescent="0.2">
      <c r="A146" s="255"/>
      <c r="B146" s="151"/>
      <c r="C146" s="44" t="s">
        <v>1</v>
      </c>
      <c r="D146" s="196"/>
      <c r="E146" s="12">
        <f t="shared" si="10"/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1:10" ht="30" hidden="1" x14ac:dyDescent="0.2">
      <c r="A147" s="255"/>
      <c r="B147" s="151"/>
      <c r="C147" s="44" t="s">
        <v>5</v>
      </c>
      <c r="D147" s="196"/>
      <c r="E147" s="12">
        <f t="shared" si="10"/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ht="30" hidden="1" x14ac:dyDescent="0.2">
      <c r="A148" s="255"/>
      <c r="B148" s="151"/>
      <c r="C148" s="44" t="s">
        <v>12</v>
      </c>
      <c r="D148" s="196"/>
      <c r="E148" s="12">
        <f t="shared" si="10"/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ht="15" hidden="1" x14ac:dyDescent="0.2">
      <c r="A149" s="256"/>
      <c r="B149" s="152"/>
      <c r="C149" s="44" t="s">
        <v>18</v>
      </c>
      <c r="D149" s="197"/>
      <c r="E149" s="12">
        <f t="shared" si="10"/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1:10" ht="15" hidden="1" x14ac:dyDescent="0.2">
      <c r="A150" s="254" t="s">
        <v>162</v>
      </c>
      <c r="B150" s="150" t="s">
        <v>81</v>
      </c>
      <c r="C150" s="44" t="s">
        <v>2</v>
      </c>
      <c r="D150" s="195" t="s">
        <v>23</v>
      </c>
      <c r="E150" s="12">
        <f t="shared" si="10"/>
        <v>0</v>
      </c>
      <c r="F150" s="3">
        <f>SUM(F151:F154)</f>
        <v>0</v>
      </c>
      <c r="G150" s="3">
        <f>SUM(G151:G154)</f>
        <v>0</v>
      </c>
      <c r="H150" s="3">
        <f>SUM(H151:H154)</f>
        <v>0</v>
      </c>
      <c r="I150" s="3">
        <f>SUM(I151:I154)</f>
        <v>0</v>
      </c>
      <c r="J150" s="3">
        <f>SUM(J151:J154)</f>
        <v>0</v>
      </c>
    </row>
    <row r="151" spans="1:10" ht="15" hidden="1" x14ac:dyDescent="0.2">
      <c r="A151" s="255"/>
      <c r="B151" s="151"/>
      <c r="C151" s="44" t="s">
        <v>1</v>
      </c>
      <c r="D151" s="196"/>
      <c r="E151" s="12">
        <f t="shared" si="10"/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ht="30" hidden="1" x14ac:dyDescent="0.2">
      <c r="A152" s="255"/>
      <c r="B152" s="151"/>
      <c r="C152" s="44" t="s">
        <v>5</v>
      </c>
      <c r="D152" s="196"/>
      <c r="E152" s="12">
        <f t="shared" si="10"/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ht="30" hidden="1" x14ac:dyDescent="0.2">
      <c r="A153" s="255"/>
      <c r="B153" s="151"/>
      <c r="C153" s="44" t="s">
        <v>12</v>
      </c>
      <c r="D153" s="196"/>
      <c r="E153" s="12">
        <f t="shared" si="10"/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1:10" ht="15" hidden="1" x14ac:dyDescent="0.2">
      <c r="A154" s="256"/>
      <c r="B154" s="152"/>
      <c r="C154" s="44" t="s">
        <v>18</v>
      </c>
      <c r="D154" s="197"/>
      <c r="E154" s="12">
        <f t="shared" si="10"/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ht="15" x14ac:dyDescent="0.2">
      <c r="A155" s="254" t="s">
        <v>163</v>
      </c>
      <c r="B155" s="150" t="s">
        <v>160</v>
      </c>
      <c r="C155" s="44" t="s">
        <v>2</v>
      </c>
      <c r="D155" s="195" t="s">
        <v>23</v>
      </c>
      <c r="E155" s="12">
        <f t="shared" si="10"/>
        <v>14433.12</v>
      </c>
      <c r="F155" s="3">
        <f>SUM(F156:F159)</f>
        <v>14433.12</v>
      </c>
      <c r="G155" s="3">
        <f>SUM(G156:G159)</f>
        <v>0</v>
      </c>
      <c r="H155" s="3">
        <f>SUM(H156:H159)</f>
        <v>0</v>
      </c>
      <c r="I155" s="3">
        <f>SUM(I156:I159)</f>
        <v>0</v>
      </c>
      <c r="J155" s="3">
        <f>SUM(J156:J159)</f>
        <v>0</v>
      </c>
    </row>
    <row r="156" spans="1:10" ht="15" x14ac:dyDescent="0.2">
      <c r="A156" s="255"/>
      <c r="B156" s="151"/>
      <c r="C156" s="44" t="s">
        <v>1</v>
      </c>
      <c r="D156" s="196"/>
      <c r="E156" s="12">
        <f t="shared" si="10"/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1:10" ht="30" x14ac:dyDescent="0.2">
      <c r="A157" s="255"/>
      <c r="B157" s="151"/>
      <c r="C157" s="44" t="s">
        <v>5</v>
      </c>
      <c r="D157" s="196"/>
      <c r="E157" s="12">
        <f t="shared" si="10"/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</row>
    <row r="158" spans="1:10" ht="30" x14ac:dyDescent="0.2">
      <c r="A158" s="255"/>
      <c r="B158" s="151"/>
      <c r="C158" s="44" t="s">
        <v>12</v>
      </c>
      <c r="D158" s="196"/>
      <c r="E158" s="12">
        <f t="shared" si="10"/>
        <v>14433.12</v>
      </c>
      <c r="F158" s="2">
        <v>14433.12</v>
      </c>
      <c r="G158" s="2">
        <v>0</v>
      </c>
      <c r="H158" s="2">
        <v>0</v>
      </c>
      <c r="I158" s="2">
        <v>0</v>
      </c>
      <c r="J158" s="2">
        <v>0</v>
      </c>
    </row>
    <row r="159" spans="1:10" ht="15" x14ac:dyDescent="0.2">
      <c r="A159" s="256"/>
      <c r="B159" s="152"/>
      <c r="C159" s="44" t="s">
        <v>18</v>
      </c>
      <c r="D159" s="197"/>
      <c r="E159" s="12">
        <f t="shared" si="10"/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</row>
    <row r="160" spans="1:10" ht="15" hidden="1" x14ac:dyDescent="0.2">
      <c r="A160" s="254" t="s">
        <v>164</v>
      </c>
      <c r="B160" s="150" t="s">
        <v>161</v>
      </c>
      <c r="C160" s="44" t="s">
        <v>2</v>
      </c>
      <c r="D160" s="195" t="s">
        <v>23</v>
      </c>
      <c r="E160" s="12">
        <f>SUM(F160:J160)</f>
        <v>0</v>
      </c>
      <c r="F160" s="3">
        <f>SUM(F161:F164)</f>
        <v>0</v>
      </c>
      <c r="G160" s="3">
        <f>SUM(G161:G164)</f>
        <v>0</v>
      </c>
      <c r="H160" s="3">
        <f>SUM(H161:H164)</f>
        <v>0</v>
      </c>
      <c r="I160" s="3">
        <f>SUM(I161:I164)</f>
        <v>0</v>
      </c>
      <c r="J160" s="3">
        <f>SUM(J161:J164)</f>
        <v>0</v>
      </c>
    </row>
    <row r="161" spans="1:12" ht="15" hidden="1" x14ac:dyDescent="0.2">
      <c r="A161" s="255"/>
      <c r="B161" s="151"/>
      <c r="C161" s="44" t="s">
        <v>1</v>
      </c>
      <c r="D161" s="196"/>
      <c r="E161" s="12">
        <f>SUM(F161:J161)</f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</row>
    <row r="162" spans="1:12" ht="30" hidden="1" x14ac:dyDescent="0.2">
      <c r="A162" s="255"/>
      <c r="B162" s="151"/>
      <c r="C162" s="44" t="s">
        <v>5</v>
      </c>
      <c r="D162" s="196"/>
      <c r="E162" s="12">
        <f>SUM(F162:J162)</f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2" ht="30" hidden="1" x14ac:dyDescent="0.2">
      <c r="A163" s="255"/>
      <c r="B163" s="151"/>
      <c r="C163" s="44" t="s">
        <v>12</v>
      </c>
      <c r="D163" s="196"/>
      <c r="E163" s="12">
        <f>SUM(F163:J163)</f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2" ht="15" hidden="1" x14ac:dyDescent="0.2">
      <c r="A164" s="256"/>
      <c r="B164" s="152"/>
      <c r="C164" s="44" t="s">
        <v>18</v>
      </c>
      <c r="D164" s="197"/>
      <c r="E164" s="12">
        <f>SUM(F164:J164)</f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</row>
    <row r="165" spans="1:12" ht="93" customHeight="1" x14ac:dyDescent="0.2">
      <c r="A165" s="41" t="s">
        <v>20</v>
      </c>
      <c r="B165" s="30" t="s">
        <v>63</v>
      </c>
      <c r="C165" s="43"/>
      <c r="D165" s="27"/>
      <c r="E165" s="27"/>
      <c r="F165" s="27"/>
      <c r="G165" s="27"/>
      <c r="H165" s="27"/>
      <c r="I165" s="27"/>
      <c r="J165" s="27"/>
    </row>
    <row r="166" spans="1:12" ht="15" customHeight="1" x14ac:dyDescent="0.2">
      <c r="A166" s="254" t="s">
        <v>64</v>
      </c>
      <c r="B166" s="150" t="s">
        <v>34</v>
      </c>
      <c r="C166" s="44" t="s">
        <v>2</v>
      </c>
      <c r="D166" s="195" t="s">
        <v>23</v>
      </c>
      <c r="E166" s="12">
        <f t="shared" si="10"/>
        <v>0</v>
      </c>
      <c r="F166" s="3">
        <f>SUM(F167:F170)</f>
        <v>0</v>
      </c>
      <c r="G166" s="3">
        <f>SUM(G167:G170)</f>
        <v>0</v>
      </c>
      <c r="H166" s="3">
        <f>SUM(H167:H170)</f>
        <v>0</v>
      </c>
      <c r="I166" s="3">
        <f>SUM(I167:I170)</f>
        <v>0</v>
      </c>
      <c r="J166" s="3">
        <f>SUM(J167:J170)</f>
        <v>0</v>
      </c>
    </row>
    <row r="167" spans="1:12" ht="15" x14ac:dyDescent="0.2">
      <c r="A167" s="255"/>
      <c r="B167" s="151"/>
      <c r="C167" s="44" t="s">
        <v>1</v>
      </c>
      <c r="D167" s="196"/>
      <c r="E167" s="12">
        <f t="shared" si="10"/>
        <v>0</v>
      </c>
      <c r="F167" s="3">
        <v>0</v>
      </c>
      <c r="G167" s="3">
        <v>0</v>
      </c>
      <c r="H167" s="2">
        <v>0</v>
      </c>
      <c r="I167" s="2">
        <v>0</v>
      </c>
      <c r="J167" s="2">
        <v>0</v>
      </c>
    </row>
    <row r="168" spans="1:12" ht="30" x14ac:dyDescent="0.2">
      <c r="A168" s="255"/>
      <c r="B168" s="151"/>
      <c r="C168" s="44" t="s">
        <v>5</v>
      </c>
      <c r="D168" s="196"/>
      <c r="E168" s="12">
        <f t="shared" si="10"/>
        <v>0</v>
      </c>
      <c r="F168" s="3">
        <v>0</v>
      </c>
      <c r="G168" s="3">
        <v>0</v>
      </c>
      <c r="H168" s="2">
        <v>0</v>
      </c>
      <c r="I168" s="2">
        <v>0</v>
      </c>
      <c r="J168" s="2">
        <v>0</v>
      </c>
    </row>
    <row r="169" spans="1:12" ht="30" x14ac:dyDescent="0.2">
      <c r="A169" s="255"/>
      <c r="B169" s="151"/>
      <c r="C169" s="44" t="s">
        <v>12</v>
      </c>
      <c r="D169" s="196"/>
      <c r="E169" s="12">
        <f t="shared" si="10"/>
        <v>0</v>
      </c>
      <c r="F169" s="3">
        <v>0</v>
      </c>
      <c r="G169" s="3">
        <v>0</v>
      </c>
      <c r="H169" s="2">
        <v>0</v>
      </c>
      <c r="I169" s="2">
        <v>0</v>
      </c>
      <c r="J169" s="2">
        <v>0</v>
      </c>
      <c r="L169" s="16"/>
    </row>
    <row r="170" spans="1:12" ht="15" x14ac:dyDescent="0.2">
      <c r="A170" s="256"/>
      <c r="B170" s="152"/>
      <c r="C170" s="44" t="s">
        <v>18</v>
      </c>
      <c r="D170" s="197"/>
      <c r="E170" s="12">
        <f t="shared" si="10"/>
        <v>0</v>
      </c>
      <c r="F170" s="3">
        <v>0</v>
      </c>
      <c r="G170" s="3">
        <v>0</v>
      </c>
      <c r="H170" s="2">
        <v>0</v>
      </c>
      <c r="I170" s="2">
        <v>0</v>
      </c>
      <c r="J170" s="2">
        <v>0</v>
      </c>
    </row>
    <row r="171" spans="1:12" ht="59.25" customHeight="1" x14ac:dyDescent="0.2">
      <c r="A171" s="41" t="s">
        <v>25</v>
      </c>
      <c r="B171" s="30" t="s">
        <v>65</v>
      </c>
      <c r="C171" s="43"/>
      <c r="D171" s="27"/>
      <c r="E171" s="27"/>
      <c r="F171" s="27"/>
      <c r="G171" s="27"/>
      <c r="H171" s="27"/>
      <c r="I171" s="27"/>
      <c r="J171" s="27"/>
    </row>
    <row r="172" spans="1:12" ht="15" customHeight="1" x14ac:dyDescent="0.2">
      <c r="A172" s="254" t="s">
        <v>66</v>
      </c>
      <c r="B172" s="150" t="s">
        <v>67</v>
      </c>
      <c r="C172" s="44" t="s">
        <v>2</v>
      </c>
      <c r="D172" s="195" t="s">
        <v>23</v>
      </c>
      <c r="E172" s="12">
        <f>SUM(F172:J172)</f>
        <v>12774</v>
      </c>
      <c r="F172" s="3">
        <f>SUM(F173:F176)</f>
        <v>0</v>
      </c>
      <c r="G172" s="3">
        <f>SUM(G173:G176)</f>
        <v>12774</v>
      </c>
      <c r="H172" s="3">
        <f>SUM(H173:H176)</f>
        <v>0</v>
      </c>
      <c r="I172" s="3">
        <f>SUM(I173:I176)</f>
        <v>0</v>
      </c>
      <c r="J172" s="3">
        <f>SUM(J173:J176)</f>
        <v>0</v>
      </c>
    </row>
    <row r="173" spans="1:12" ht="15" x14ac:dyDescent="0.2">
      <c r="A173" s="255"/>
      <c r="B173" s="151"/>
      <c r="C173" s="44" t="s">
        <v>1</v>
      </c>
      <c r="D173" s="196"/>
      <c r="E173" s="12">
        <f t="shared" ref="E173:E181" si="11">SUM(F173:J173)</f>
        <v>0</v>
      </c>
      <c r="F173" s="3">
        <v>0</v>
      </c>
      <c r="G173" s="3">
        <v>0</v>
      </c>
      <c r="H173" s="2">
        <v>0</v>
      </c>
      <c r="I173" s="2">
        <v>0</v>
      </c>
      <c r="J173" s="2">
        <v>0</v>
      </c>
    </row>
    <row r="174" spans="1:12" ht="30" x14ac:dyDescent="0.2">
      <c r="A174" s="255"/>
      <c r="B174" s="151"/>
      <c r="C174" s="44" t="s">
        <v>5</v>
      </c>
      <c r="D174" s="196"/>
      <c r="E174" s="12">
        <f t="shared" si="11"/>
        <v>0</v>
      </c>
      <c r="F174" s="3">
        <v>0</v>
      </c>
      <c r="G174" s="3">
        <v>0</v>
      </c>
      <c r="H174" s="3">
        <v>0</v>
      </c>
      <c r="I174" s="2">
        <v>0</v>
      </c>
      <c r="J174" s="2">
        <v>0</v>
      </c>
    </row>
    <row r="175" spans="1:12" ht="30" x14ac:dyDescent="0.2">
      <c r="A175" s="255"/>
      <c r="B175" s="151"/>
      <c r="C175" s="44" t="s">
        <v>12</v>
      </c>
      <c r="D175" s="196"/>
      <c r="E175" s="12">
        <f t="shared" si="11"/>
        <v>12774</v>
      </c>
      <c r="F175" s="3">
        <v>0</v>
      </c>
      <c r="G175" s="3">
        <v>12774</v>
      </c>
      <c r="H175" s="3">
        <v>0</v>
      </c>
      <c r="I175" s="2">
        <v>0</v>
      </c>
      <c r="J175" s="2">
        <v>0</v>
      </c>
      <c r="L175" s="16"/>
    </row>
    <row r="176" spans="1:12" ht="15" x14ac:dyDescent="0.2">
      <c r="A176" s="256"/>
      <c r="B176" s="152"/>
      <c r="C176" s="44" t="s">
        <v>18</v>
      </c>
      <c r="D176" s="197"/>
      <c r="E176" s="12">
        <f t="shared" si="11"/>
        <v>0</v>
      </c>
      <c r="F176" s="3">
        <v>0</v>
      </c>
      <c r="G176" s="3">
        <v>0</v>
      </c>
      <c r="H176" s="2">
        <v>0</v>
      </c>
      <c r="I176" s="2">
        <v>0</v>
      </c>
      <c r="J176" s="2">
        <v>0</v>
      </c>
    </row>
    <row r="177" spans="1:16" ht="15" hidden="1" customHeight="1" x14ac:dyDescent="0.2">
      <c r="A177" s="254" t="s">
        <v>68</v>
      </c>
      <c r="B177" s="150" t="s">
        <v>69</v>
      </c>
      <c r="C177" s="44" t="s">
        <v>2</v>
      </c>
      <c r="D177" s="195" t="s">
        <v>23</v>
      </c>
      <c r="E177" s="12">
        <f t="shared" si="11"/>
        <v>0</v>
      </c>
      <c r="F177" s="3">
        <f>SUM(F178:F181)</f>
        <v>0</v>
      </c>
      <c r="G177" s="3">
        <f>SUM(G178:G181)</f>
        <v>0</v>
      </c>
      <c r="H177" s="3">
        <f>SUM(H178:H181)</f>
        <v>0</v>
      </c>
      <c r="I177" s="3">
        <f>SUM(I178:I181)</f>
        <v>0</v>
      </c>
      <c r="J177" s="3">
        <f>SUM(J178:J181)</f>
        <v>0</v>
      </c>
    </row>
    <row r="178" spans="1:16" ht="15" hidden="1" x14ac:dyDescent="0.2">
      <c r="A178" s="255"/>
      <c r="B178" s="151"/>
      <c r="C178" s="44" t="s">
        <v>1</v>
      </c>
      <c r="D178" s="196"/>
      <c r="E178" s="12">
        <f t="shared" si="11"/>
        <v>0</v>
      </c>
      <c r="F178" s="3">
        <v>0</v>
      </c>
      <c r="G178" s="3">
        <v>0</v>
      </c>
      <c r="H178" s="2">
        <v>0</v>
      </c>
      <c r="I178" s="2">
        <v>0</v>
      </c>
      <c r="J178" s="2">
        <v>0</v>
      </c>
    </row>
    <row r="179" spans="1:16" ht="30" hidden="1" x14ac:dyDescent="0.2">
      <c r="A179" s="255"/>
      <c r="B179" s="151"/>
      <c r="C179" s="44" t="s">
        <v>5</v>
      </c>
      <c r="D179" s="196"/>
      <c r="E179" s="12">
        <f t="shared" si="11"/>
        <v>0</v>
      </c>
      <c r="F179" s="3">
        <v>0</v>
      </c>
      <c r="G179" s="3">
        <v>0</v>
      </c>
      <c r="H179" s="2">
        <v>0</v>
      </c>
      <c r="I179" s="2">
        <v>0</v>
      </c>
      <c r="J179" s="2">
        <v>0</v>
      </c>
    </row>
    <row r="180" spans="1:16" ht="30" hidden="1" x14ac:dyDescent="0.2">
      <c r="A180" s="255"/>
      <c r="B180" s="151"/>
      <c r="C180" s="44" t="s">
        <v>12</v>
      </c>
      <c r="D180" s="196"/>
      <c r="E180" s="12">
        <f t="shared" si="11"/>
        <v>0</v>
      </c>
      <c r="F180" s="3">
        <v>0</v>
      </c>
      <c r="G180" s="3">
        <v>0</v>
      </c>
      <c r="H180" s="2">
        <v>0</v>
      </c>
      <c r="I180" s="2">
        <v>0</v>
      </c>
      <c r="J180" s="2">
        <v>0</v>
      </c>
      <c r="K180" s="17"/>
    </row>
    <row r="181" spans="1:16" ht="34.5" hidden="1" customHeight="1" x14ac:dyDescent="0.2">
      <c r="A181" s="256"/>
      <c r="B181" s="152"/>
      <c r="C181" s="44" t="s">
        <v>18</v>
      </c>
      <c r="D181" s="197"/>
      <c r="E181" s="12">
        <f t="shared" si="11"/>
        <v>0</v>
      </c>
      <c r="F181" s="3">
        <v>0</v>
      </c>
      <c r="G181" s="3">
        <v>0</v>
      </c>
      <c r="H181" s="2">
        <v>0</v>
      </c>
      <c r="I181" s="2">
        <v>0</v>
      </c>
      <c r="J181" s="2">
        <v>0</v>
      </c>
    </row>
    <row r="182" spans="1:16" s="21" customFormat="1" ht="15.75" hidden="1" customHeight="1" x14ac:dyDescent="0.2">
      <c r="A182" s="261" t="s">
        <v>70</v>
      </c>
      <c r="B182" s="262"/>
      <c r="C182" s="262"/>
      <c r="D182" s="262"/>
      <c r="E182" s="262"/>
      <c r="F182" s="262"/>
      <c r="G182" s="262"/>
      <c r="H182" s="262"/>
      <c r="I182" s="262"/>
      <c r="J182" s="262"/>
    </row>
    <row r="183" spans="1:16" s="21" customFormat="1" ht="60.75" hidden="1" customHeight="1" x14ac:dyDescent="0.2">
      <c r="A183" s="41" t="s">
        <v>4</v>
      </c>
      <c r="B183" s="30" t="s">
        <v>35</v>
      </c>
      <c r="C183" s="43"/>
      <c r="D183" s="24"/>
      <c r="E183" s="24"/>
      <c r="F183" s="25"/>
      <c r="G183" s="25"/>
      <c r="H183" s="25"/>
      <c r="I183" s="25"/>
      <c r="J183" s="25"/>
    </row>
    <row r="184" spans="1:16" s="21" customFormat="1" ht="15" hidden="1" customHeight="1" x14ac:dyDescent="0.2">
      <c r="A184" s="257" t="s">
        <v>10</v>
      </c>
      <c r="B184" s="258" t="s">
        <v>82</v>
      </c>
      <c r="C184" s="44" t="s">
        <v>2</v>
      </c>
      <c r="D184" s="195" t="s">
        <v>23</v>
      </c>
      <c r="E184" s="26">
        <f>SUM(J184+I184+H184+G184+F184)</f>
        <v>0</v>
      </c>
      <c r="F184" s="18">
        <f>SUM(F188+F187+F186+F185)</f>
        <v>0</v>
      </c>
      <c r="G184" s="18">
        <f>SUM(G188+G187+G186+G185)</f>
        <v>0</v>
      </c>
      <c r="H184" s="18">
        <f>SUM(H188+H187+H186+H185)</f>
        <v>0</v>
      </c>
      <c r="I184" s="18">
        <f>SUM(I188+I187+I186+I185)</f>
        <v>0</v>
      </c>
      <c r="J184" s="18">
        <f>SUM(J188+J187+J186+J185)</f>
        <v>0</v>
      </c>
    </row>
    <row r="185" spans="1:16" s="21" customFormat="1" ht="32.25" hidden="1" customHeight="1" x14ac:dyDescent="0.2">
      <c r="A185" s="257"/>
      <c r="B185" s="259"/>
      <c r="C185" s="44" t="s">
        <v>1</v>
      </c>
      <c r="D185" s="196"/>
      <c r="E185" s="26">
        <f>F185+G185+H185+I185+J185</f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</row>
    <row r="186" spans="1:16" s="21" customFormat="1" ht="30" hidden="1" x14ac:dyDescent="0.2">
      <c r="A186" s="257"/>
      <c r="B186" s="259"/>
      <c r="C186" s="44" t="s">
        <v>5</v>
      </c>
      <c r="D186" s="196"/>
      <c r="E186" s="26">
        <f>F186+G186+H186+I186+J186</f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P186" s="22"/>
    </row>
    <row r="187" spans="1:16" s="21" customFormat="1" ht="30.75" hidden="1" customHeight="1" x14ac:dyDescent="0.2">
      <c r="A187" s="257"/>
      <c r="B187" s="259"/>
      <c r="C187" s="44" t="s">
        <v>12</v>
      </c>
      <c r="D187" s="196"/>
      <c r="E187" s="26">
        <f>F187+G187+H187+I187+J187</f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1:16" s="21" customFormat="1" ht="18" hidden="1" customHeight="1" x14ac:dyDescent="0.2">
      <c r="A188" s="257"/>
      <c r="B188" s="260"/>
      <c r="C188" s="44" t="s">
        <v>18</v>
      </c>
      <c r="D188" s="197"/>
      <c r="E188" s="26">
        <f>F188+G188+H188+I188+J188</f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</sheetData>
  <mergeCells count="114">
    <mergeCell ref="D52:D56"/>
    <mergeCell ref="A184:A188"/>
    <mergeCell ref="B184:B188"/>
    <mergeCell ref="D184:D188"/>
    <mergeCell ref="A172:A176"/>
    <mergeCell ref="B172:B176"/>
    <mergeCell ref="D172:D176"/>
    <mergeCell ref="A177:A181"/>
    <mergeCell ref="B177:B181"/>
    <mergeCell ref="D177:D181"/>
    <mergeCell ref="A182:J182"/>
    <mergeCell ref="A145:A149"/>
    <mergeCell ref="B145:B149"/>
    <mergeCell ref="D145:D149"/>
    <mergeCell ref="A150:A154"/>
    <mergeCell ref="B150:B154"/>
    <mergeCell ref="D150:D154"/>
    <mergeCell ref="A166:A170"/>
    <mergeCell ref="B166:B170"/>
    <mergeCell ref="D166:D170"/>
    <mergeCell ref="A160:A164"/>
    <mergeCell ref="B160:B164"/>
    <mergeCell ref="D160:D164"/>
    <mergeCell ref="A155:A159"/>
    <mergeCell ref="B155:B159"/>
    <mergeCell ref="D155:D159"/>
    <mergeCell ref="A130:A134"/>
    <mergeCell ref="B130:B134"/>
    <mergeCell ref="D130:D134"/>
    <mergeCell ref="A135:A139"/>
    <mergeCell ref="B135:B139"/>
    <mergeCell ref="D135:D139"/>
    <mergeCell ref="A140:A144"/>
    <mergeCell ref="B140:B144"/>
    <mergeCell ref="D140:D144"/>
    <mergeCell ref="A115:A119"/>
    <mergeCell ref="B115:B119"/>
    <mergeCell ref="D115:D119"/>
    <mergeCell ref="A120:A124"/>
    <mergeCell ref="B120:B124"/>
    <mergeCell ref="D120:D124"/>
    <mergeCell ref="A125:A129"/>
    <mergeCell ref="B125:B129"/>
    <mergeCell ref="D125:D129"/>
    <mergeCell ref="A100:A104"/>
    <mergeCell ref="B100:B104"/>
    <mergeCell ref="D100:D104"/>
    <mergeCell ref="A105:A109"/>
    <mergeCell ref="B105:B109"/>
    <mergeCell ref="D105:D109"/>
    <mergeCell ref="A110:A114"/>
    <mergeCell ref="B110:B114"/>
    <mergeCell ref="D110:D114"/>
    <mergeCell ref="A85:A89"/>
    <mergeCell ref="B85:B89"/>
    <mergeCell ref="D85:D89"/>
    <mergeCell ref="A90:A94"/>
    <mergeCell ref="B90:B94"/>
    <mergeCell ref="D90:D94"/>
    <mergeCell ref="A95:A99"/>
    <mergeCell ref="B95:B99"/>
    <mergeCell ref="D95:D99"/>
    <mergeCell ref="A69:A73"/>
    <mergeCell ref="B69:B73"/>
    <mergeCell ref="D69:D73"/>
    <mergeCell ref="A75:A79"/>
    <mergeCell ref="B75:B79"/>
    <mergeCell ref="D75:D79"/>
    <mergeCell ref="A80:A84"/>
    <mergeCell ref="B80:B84"/>
    <mergeCell ref="D80:D84"/>
    <mergeCell ref="B42:B46"/>
    <mergeCell ref="D42:D46"/>
    <mergeCell ref="A47:A51"/>
    <mergeCell ref="B47:B51"/>
    <mergeCell ref="D47:D51"/>
    <mergeCell ref="A67:J67"/>
    <mergeCell ref="A26:A30"/>
    <mergeCell ref="B26:B30"/>
    <mergeCell ref="D26:D30"/>
    <mergeCell ref="A32:A36"/>
    <mergeCell ref="B32:B36"/>
    <mergeCell ref="D32:D36"/>
    <mergeCell ref="A37:A41"/>
    <mergeCell ref="B37:B41"/>
    <mergeCell ref="D37:D41"/>
    <mergeCell ref="A42:A46"/>
    <mergeCell ref="B62:B66"/>
    <mergeCell ref="D62:D66"/>
    <mergeCell ref="A62:A66"/>
    <mergeCell ref="A57:A61"/>
    <mergeCell ref="B57:B61"/>
    <mergeCell ref="D57:D61"/>
    <mergeCell ref="A52:A56"/>
    <mergeCell ref="B52:B56"/>
    <mergeCell ref="A11:A15"/>
    <mergeCell ref="B11:B15"/>
    <mergeCell ref="D11:D15"/>
    <mergeCell ref="A16:A20"/>
    <mergeCell ref="B16:B20"/>
    <mergeCell ref="D16:D20"/>
    <mergeCell ref="A21:A25"/>
    <mergeCell ref="B21:B25"/>
    <mergeCell ref="D21:D25"/>
    <mergeCell ref="C1:J1"/>
    <mergeCell ref="E2:J2"/>
    <mergeCell ref="A3:J4"/>
    <mergeCell ref="A6:A7"/>
    <mergeCell ref="B6:B7"/>
    <mergeCell ref="C6:C7"/>
    <mergeCell ref="D6:D7"/>
    <mergeCell ref="E6:E7"/>
    <mergeCell ref="A9:J9"/>
    <mergeCell ref="F6:J6"/>
  </mergeCells>
  <pageMargins left="0.23622047244094491" right="0.23622047244094491" top="0.23622047244094491" bottom="0.47244094488188981" header="0.15748031496062992" footer="0.15748031496062992"/>
  <pageSetup paperSize="9" scale="50" fitToHeight="0" orientation="portrait" r:id="rId1"/>
  <headerFooter alignWithMargins="0"/>
  <rowBreaks count="3" manualBreakCount="3">
    <brk id="66" max="9" man="1"/>
    <brk id="134" max="9" man="1"/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4</vt:lpstr>
      <vt:lpstr>Подпрограмма1</vt:lpstr>
      <vt:lpstr>7.2</vt:lpstr>
      <vt:lpstr>7.3</vt:lpstr>
      <vt:lpstr>Приложение 13</vt:lpstr>
      <vt:lpstr>Подпрограмма1!Область_печати</vt:lpstr>
      <vt:lpstr>'Приложение 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Кирдяшкина Е.Н.</cp:lastModifiedBy>
  <cp:lastPrinted>2024-03-29T06:08:42Z</cp:lastPrinted>
  <dcterms:created xsi:type="dcterms:W3CDTF">1996-10-08T23:32:33Z</dcterms:created>
  <dcterms:modified xsi:type="dcterms:W3CDTF">2024-03-29T06:39:13Z</dcterms:modified>
</cp:coreProperties>
</file>