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9720" windowHeight="4740" activeTab="0"/>
  </bookViews>
  <sheets>
    <sheet name="Лист3" sheetId="1" r:id="rId1"/>
  </sheets>
  <definedNames>
    <definedName name="_xlnm.Print_Area" localSheetId="0">'Лист3'!$A$2:$O$95</definedName>
  </definedNames>
  <calcPr fullCalcOnLoad="1"/>
</workbook>
</file>

<file path=xl/sharedStrings.xml><?xml version="1.0" encoding="utf-8"?>
<sst xmlns="http://schemas.openxmlformats.org/spreadsheetml/2006/main" count="386" uniqueCount="79">
  <si>
    <t>№</t>
  </si>
  <si>
    <t>Объём финансирования по годам (тыс.руб.)</t>
  </si>
  <si>
    <t>Ответственный за выполнение мероприятия подпрограммы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</si>
  <si>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</si>
  <si>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</si>
  <si>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</si>
  <si>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</si>
  <si>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Всего (тыс.руб)</t>
  </si>
  <si>
    <t>Источники финансиро-вания</t>
  </si>
  <si>
    <t>Срок исполне-ния мероприятия</t>
  </si>
  <si>
    <t>Средства бюджета Московской области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</si>
  <si>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</si>
  <si>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</si>
  <si>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2023 г.</t>
  </si>
  <si>
    <t>2024 г.</t>
  </si>
  <si>
    <t xml:space="preserve">Мероприятие Подпрограммы 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</si>
  <si>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</si>
  <si>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</si>
  <si>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</si>
  <si>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</si>
  <si>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</si>
  <si>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</si>
  <si>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</si>
  <si>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2.2.3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</si>
  <si>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</si>
  <si>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</si>
  <si>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</si>
  <si>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t>2025 г.</t>
  </si>
  <si>
    <t>2026 г.</t>
  </si>
  <si>
    <t>2027 г.</t>
  </si>
  <si>
    <t>2023 -2027 гг.</t>
  </si>
  <si>
    <t>2.2.4</t>
  </si>
  <si>
    <t>2.2.9.</t>
  </si>
  <si>
    <r>
      <t xml:space="preserve">Мероприятие 04.08.
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  <r>
      <rPr>
        <b/>
        <sz val="9"/>
        <rFont val="Times New Roman"/>
        <family val="1"/>
      </rPr>
      <t xml:space="preserve">
</t>
    </r>
  </si>
  <si>
    <r>
      <t xml:space="preserve">Мероприятие 04.09.
</t>
    </r>
    <r>
      <rPr>
        <sz val="9"/>
        <rFont val="Times New Roman"/>
        <family val="1"/>
      </rPr>
      <t>Мероприятия по обеспечению безопасности дорожного движения</t>
    </r>
    <r>
      <rPr>
        <b/>
        <sz val="9"/>
        <rFont val="Times New Roman"/>
        <family val="1"/>
      </rPr>
      <t xml:space="preserve">
</t>
    </r>
  </si>
  <si>
    <t>2.2.10.</t>
  </si>
  <si>
    <t>х</t>
  </si>
  <si>
    <t xml:space="preserve">Всего </t>
  </si>
  <si>
    <t xml:space="preserve">Объемы ввода в эксплуатацию после строительства и реконструкции автомобильных дорог общего пользования местного значения, км </t>
  </si>
  <si>
    <t>8. Подпрограмма II. «Дороги Подмосковья»</t>
  </si>
  <si>
    <t>8.1.  Перечень мероприятий подпрограммы II «Дороги Подмосковья»</t>
  </si>
  <si>
    <t>Обеспечение выполнения работ в рамках содержания муниципальных дорог и тротуаров в соответствии с заключенными муниципальными контрактами (%).</t>
  </si>
  <si>
    <t>Установка знаков, ИДН, металлического барьерного ограждения (%).</t>
  </si>
  <si>
    <t>Объем обустроенных подъездных и внутриквартальных дорог в границах земельных участков, выделенных многодетным семьям для индивидуального жилищного строительства (км).</t>
  </si>
  <si>
    <t>Итого по подпрограмме II</t>
  </si>
  <si>
    <t>Разработка, корректировка проектов планировки территорий под строительство муниципальных дорог (%)</t>
  </si>
  <si>
    <t>Муниципальное казенное учреждение "Управление капитального строительства", Управление строительства и городской инфраструктуры</t>
  </si>
  <si>
    <t>»</t>
  </si>
  <si>
    <t>Итого 2024 г.</t>
  </si>
  <si>
    <r>
      <rPr>
        <b/>
        <sz val="9"/>
        <rFont val="Times New Roman"/>
        <family val="1"/>
      </rPr>
      <t>Мероприятие 4.16</t>
    </r>
    <r>
      <rPr>
        <sz val="9"/>
        <rFont val="Times New Roman"/>
        <family val="1"/>
      </rPr>
      <t xml:space="preserve">
Обеспечение транспортной инфраструктурой земельных участков, предоставленных многодетным семьям</t>
    </r>
  </si>
  <si>
    <t>2.2.16</t>
  </si>
  <si>
    <r>
      <t xml:space="preserve">Мероприятие 02.01. </t>
    </r>
    <r>
      <rPr>
        <sz val="9"/>
        <rFont val="Times New Roman"/>
        <family val="1"/>
      </rPr>
      <t xml:space="preserve">Строительство (реконструкция) объектов дорожного хозяйства местного значения </t>
    </r>
  </si>
  <si>
    <r>
      <t xml:space="preserve">Мероприятие 02.02 </t>
    </r>
    <r>
      <rPr>
        <sz val="9"/>
        <rFont val="Times New Roman"/>
        <family val="1"/>
      </rPr>
      <t xml:space="preserve">Финансирование работ по строительству (реконструкции) объектов дорожного хозяйства местного значения за счет средств местного бюджета </t>
    </r>
  </si>
  <si>
    <r>
      <t xml:space="preserve">Основное мероприятие 04.
</t>
    </r>
    <r>
      <rPr>
        <sz val="9"/>
        <rFont val="Times New Roman"/>
        <family val="1"/>
      </rPr>
      <t xml:space="preserve">Ремонт, капитальный ремонт сети автомобильных дорог, мостов и путепроводов местного значения     </t>
    </r>
  </si>
  <si>
    <r>
      <t xml:space="preserve">Мероприятие 04.01.
</t>
    </r>
    <r>
      <rPr>
        <sz val="9"/>
        <rFont val="Times New Roman"/>
        <family val="1"/>
      </rPr>
      <t>Мероприятие в рамках ГП МО - Капитальный ремонт и ремонт автомобильных дорог общего пользования местного значения</t>
    </r>
    <r>
      <rPr>
        <b/>
        <sz val="9"/>
        <rFont val="Times New Roman"/>
        <family val="1"/>
      </rPr>
      <t xml:space="preserve">
</t>
    </r>
  </si>
  <si>
    <r>
      <t xml:space="preserve">Мероприятие 04.02. </t>
    </r>
    <r>
      <rPr>
        <sz val="9"/>
        <rFont val="Times New Roman"/>
        <family val="1"/>
      </rPr>
      <t xml:space="preserve">Капитальный ремонт и ремонт автомобильных дорог, примыкающих к территориям садоводческих и огороднических некоммерческих товариществ      </t>
    </r>
  </si>
  <si>
    <t>2.2.2</t>
  </si>
  <si>
    <r>
      <t xml:space="preserve">Мероприятие 04.03 </t>
    </r>
    <r>
      <rPr>
        <sz val="9"/>
        <rFont val="Times New Roman"/>
        <family val="1"/>
      </rPr>
      <t xml:space="preserve">
Мероприятие, не включенное в ГП МО - Капитальный ремонт и ремонт автомобильных дорог общего пользования местного значения</t>
    </r>
  </si>
  <si>
    <r>
      <t xml:space="preserve">Мероприятие 04.04 </t>
    </r>
    <r>
      <rPr>
        <sz val="9"/>
        <rFont val="Times New Roman"/>
        <family val="1"/>
      </rPr>
      <t xml:space="preserve">Капитальный ремонт автомобильных дорог к сельским населенным пунктам   </t>
    </r>
  </si>
  <si>
    <t>2.2.7</t>
  </si>
  <si>
    <r>
      <rPr>
        <b/>
        <sz val="9"/>
        <rFont val="Times New Roman"/>
        <family val="1"/>
      </rPr>
      <t>Мероприятие 04.07.</t>
    </r>
    <r>
      <rPr>
        <sz val="9"/>
        <rFont val="Times New Roman"/>
        <family val="1"/>
      </rPr>
      <t xml:space="preserve">
Cофинансирование работ по капитальному ремонту автомобильных дорог общего пользования местного значения
</t>
    </r>
  </si>
  <si>
    <t>2.2.8.</t>
  </si>
  <si>
    <r>
      <rPr>
        <b/>
        <sz val="9"/>
        <rFont val="Times New Roman"/>
        <family val="1"/>
      </rPr>
      <t>Мероприятие 4.10</t>
    </r>
    <r>
      <rPr>
        <sz val="9"/>
        <rFont val="Times New Roman"/>
        <family val="1"/>
      </rPr>
      <t xml:space="preserve">
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 за счет средств местного бюджета</t>
    </r>
  </si>
  <si>
    <t>В том числе:</t>
  </si>
  <si>
    <t>1 полугодие</t>
  </si>
  <si>
    <t>9 месяцев</t>
  </si>
  <si>
    <t>12 месяцев</t>
  </si>
  <si>
    <t xml:space="preserve">1 квартал
</t>
  </si>
  <si>
    <t xml:space="preserve">Площадь отремонтированных (капитально отремонтированных) автомобильных дорог местного значения, примыкающих к территориям садоводческих и огороднических некоммерческих товариществ,  м2 </t>
  </si>
  <si>
    <t xml:space="preserve">Площадь отремонтированных (капитально отремонтированных) автомобильных дорог к сельским населенным пунктам м2 </t>
  </si>
  <si>
    <t>Площадь отремонтированных (капитально отремонтированных) автомобильных дорог общего пользования местного значения, м2</t>
  </si>
  <si>
    <t>Площадь отремонтированных (капитально отремонтированных) автомобильных дорог, примыкающих к территориям садоводческих и огороднических некоммерческих товариществ за счет средств местного бюджета м2</t>
  </si>
  <si>
    <t>2.2.11.</t>
  </si>
  <si>
    <r>
      <rPr>
        <b/>
        <sz val="9"/>
        <rFont val="Times New Roman"/>
        <family val="1"/>
      </rPr>
      <t>Мероприятие 4.11</t>
    </r>
    <r>
      <rPr>
        <sz val="9"/>
        <rFont val="Times New Roman"/>
        <family val="1"/>
      </rPr>
      <t xml:space="preserve">
Финансирование работ по капитальному ремонту автомобильных дорог к сельским населенным пунктам за счет средств местного бюджета</t>
    </r>
  </si>
  <si>
    <t>2.2.15</t>
  </si>
  <si>
    <r>
      <rPr>
        <b/>
        <sz val="9"/>
        <rFont val="Times New Roman"/>
        <family val="1"/>
      </rPr>
      <t>Мероприятие 4.15</t>
    </r>
    <r>
      <rPr>
        <sz val="9"/>
        <rFont val="Times New Roman"/>
        <family val="1"/>
      </rPr>
      <t xml:space="preserve">
Создание и обеспечение функционирования парковок (парковочных мест)</t>
    </r>
  </si>
  <si>
    <t>Создание парковочного пространства на уличнодорожной сети, шт</t>
  </si>
  <si>
    <t>Приложение №4</t>
  </si>
  <si>
    <t xml:space="preserve">к постановлению Администрации городского округа Домодедово от 29.03.2024 № 1461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</si>
</sst>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#,##0.0"/>
  </numFmts>
  <fonts count="47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 locked="0"/>
    </xf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1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93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193" fontId="4" fillId="0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4" fillId="33" borderId="14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center"/>
    </xf>
    <xf numFmtId="0" fontId="7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194" fontId="4" fillId="0" borderId="15" xfId="0" applyNumberFormat="1" applyFont="1" applyFill="1" applyBorder="1" applyAlignment="1">
      <alignment horizontal="center" vertical="top" wrapText="1"/>
    </xf>
    <xf numFmtId="193" fontId="4" fillId="0" borderId="15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horizontal="center" vertical="top" wrapText="1"/>
      <protection/>
    </xf>
    <xf numFmtId="193" fontId="4" fillId="0" borderId="15" xfId="0" applyNumberFormat="1" applyFont="1" applyFill="1" applyBorder="1" applyAlignment="1">
      <alignment horizontal="center" vertical="top" wrapText="1"/>
    </xf>
    <xf numFmtId="193" fontId="4" fillId="0" borderId="17" xfId="0" applyNumberFormat="1" applyFont="1" applyFill="1" applyBorder="1" applyAlignment="1">
      <alignment horizontal="center" vertical="top" wrapText="1"/>
    </xf>
    <xf numFmtId="193" fontId="4" fillId="0" borderId="18" xfId="0" applyNumberFormat="1" applyFont="1" applyFill="1" applyBorder="1" applyAlignment="1">
      <alignment horizontal="center" vertical="top" wrapText="1"/>
    </xf>
    <xf numFmtId="14" fontId="5" fillId="0" borderId="12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6" fontId="5" fillId="0" borderId="12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00"/>
  <sheetViews>
    <sheetView tabSelected="1" view="pageBreakPreview" zoomScaleSheetLayoutView="100" workbookViewId="0" topLeftCell="A4">
      <selection activeCell="A9" sqref="A9:O9"/>
    </sheetView>
  </sheetViews>
  <sheetFormatPr defaultColWidth="9.140625" defaultRowHeight="12.75"/>
  <cols>
    <col min="1" max="1" width="3.28125" style="1" customWidth="1"/>
    <col min="2" max="2" width="21.28125" style="1" customWidth="1"/>
    <col min="3" max="3" width="10.8515625" style="1" customWidth="1"/>
    <col min="4" max="4" width="10.140625" style="1" customWidth="1"/>
    <col min="5" max="6" width="11.28125" style="1" customWidth="1"/>
    <col min="7" max="7" width="12.140625" style="1" customWidth="1"/>
    <col min="8" max="11" width="10.28125" style="1" customWidth="1"/>
    <col min="12" max="12" width="10.421875" style="1" customWidth="1"/>
    <col min="13" max="13" width="10.140625" style="1" customWidth="1"/>
    <col min="14" max="14" width="11.140625" style="1" customWidth="1"/>
    <col min="15" max="15" width="14.28125" style="1" customWidth="1"/>
    <col min="17" max="17" width="10.140625" style="0" bestFit="1" customWidth="1"/>
    <col min="18" max="18" width="11.7109375" style="0" bestFit="1" customWidth="1"/>
    <col min="19" max="19" width="10.140625" style="0" bestFit="1" customWidth="1"/>
  </cols>
  <sheetData>
    <row r="1" ht="12.75" hidden="1"/>
    <row r="2" ht="12.75" hidden="1"/>
    <row r="3" ht="12.75" hidden="1"/>
    <row r="4" spans="4:8" ht="12.75">
      <c r="D4" s="22"/>
      <c r="F4" s="23"/>
      <c r="H4" s="1" t="s">
        <v>77</v>
      </c>
    </row>
    <row r="5" spans="4:8" ht="12.75">
      <c r="D5" s="22"/>
      <c r="F5" s="23"/>
      <c r="H5" s="1" t="s">
        <v>78</v>
      </c>
    </row>
    <row r="6" spans="4:6" ht="12.75">
      <c r="D6" s="22"/>
      <c r="F6" s="23"/>
    </row>
    <row r="7" spans="4:6" ht="12.75">
      <c r="D7" s="22"/>
      <c r="F7" s="23"/>
    </row>
    <row r="8" spans="1:15" s="1" customFormat="1" ht="15.75">
      <c r="A8" s="77" t="s">
        <v>39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s="1" customFormat="1" ht="15.75">
      <c r="A9" s="77" t="s">
        <v>40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="1" customFormat="1" ht="19.5" customHeight="1">
      <c r="A10" s="2"/>
    </row>
    <row r="11" spans="1:15" s="1" customFormat="1" ht="20.25" customHeight="1">
      <c r="A11" s="76" t="s">
        <v>0</v>
      </c>
      <c r="B11" s="76" t="s">
        <v>15</v>
      </c>
      <c r="C11" s="76" t="s">
        <v>9</v>
      </c>
      <c r="D11" s="76" t="s">
        <v>8</v>
      </c>
      <c r="E11" s="76" t="s">
        <v>7</v>
      </c>
      <c r="F11" s="76" t="s">
        <v>1</v>
      </c>
      <c r="G11" s="76"/>
      <c r="H11" s="76"/>
      <c r="I11" s="76"/>
      <c r="J11" s="76"/>
      <c r="K11" s="76"/>
      <c r="L11" s="76"/>
      <c r="M11" s="76"/>
      <c r="N11" s="76"/>
      <c r="O11" s="76" t="s">
        <v>2</v>
      </c>
    </row>
    <row r="12" spans="1:15" s="1" customFormat="1" ht="35.25" customHeight="1">
      <c r="A12" s="79"/>
      <c r="B12" s="76"/>
      <c r="C12" s="76"/>
      <c r="D12" s="76"/>
      <c r="E12" s="79"/>
      <c r="F12" s="32" t="s">
        <v>13</v>
      </c>
      <c r="G12" s="95" t="s">
        <v>14</v>
      </c>
      <c r="H12" s="96"/>
      <c r="I12" s="96"/>
      <c r="J12" s="96"/>
      <c r="K12" s="97"/>
      <c r="L12" s="4" t="s">
        <v>27</v>
      </c>
      <c r="M12" s="4" t="s">
        <v>28</v>
      </c>
      <c r="N12" s="4" t="s">
        <v>29</v>
      </c>
      <c r="O12" s="80"/>
    </row>
    <row r="13" spans="1:15" s="1" customFormat="1" ht="23.2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35">
        <v>6</v>
      </c>
      <c r="G13" s="98">
        <v>7</v>
      </c>
      <c r="H13" s="99"/>
      <c r="I13" s="99"/>
      <c r="J13" s="99"/>
      <c r="K13" s="100"/>
      <c r="L13" s="4">
        <v>8</v>
      </c>
      <c r="M13" s="4">
        <v>9</v>
      </c>
      <c r="N13" s="4">
        <v>10</v>
      </c>
      <c r="O13" s="4">
        <v>11</v>
      </c>
    </row>
    <row r="14" spans="1:15" s="1" customFormat="1" ht="17.25" customHeight="1">
      <c r="A14" s="71" t="s">
        <v>18</v>
      </c>
      <c r="B14" s="62" t="s">
        <v>26</v>
      </c>
      <c r="C14" s="56" t="s">
        <v>30</v>
      </c>
      <c r="D14" s="11" t="s">
        <v>16</v>
      </c>
      <c r="E14" s="6">
        <f aca="true" t="shared" si="0" ref="E14:N14">E15+E16</f>
        <v>68870.975</v>
      </c>
      <c r="F14" s="34">
        <f t="shared" si="0"/>
        <v>68870.975</v>
      </c>
      <c r="G14" s="43">
        <f t="shared" si="0"/>
        <v>0</v>
      </c>
      <c r="H14" s="44"/>
      <c r="I14" s="44"/>
      <c r="J14" s="44"/>
      <c r="K14" s="45"/>
      <c r="L14" s="6">
        <f t="shared" si="0"/>
        <v>0</v>
      </c>
      <c r="M14" s="6">
        <f t="shared" si="0"/>
        <v>0</v>
      </c>
      <c r="N14" s="6">
        <f t="shared" si="0"/>
        <v>0</v>
      </c>
      <c r="O14" s="75" t="s">
        <v>12</v>
      </c>
    </row>
    <row r="15" spans="1:15" s="1" customFormat="1" ht="57" customHeight="1">
      <c r="A15" s="71"/>
      <c r="B15" s="62"/>
      <c r="C15" s="57"/>
      <c r="D15" s="11" t="s">
        <v>10</v>
      </c>
      <c r="E15" s="6">
        <f>SUM(F15:N15)</f>
        <v>62101.975</v>
      </c>
      <c r="F15" s="34">
        <f>F18</f>
        <v>62101.975</v>
      </c>
      <c r="G15" s="43">
        <f>G18</f>
        <v>0</v>
      </c>
      <c r="H15" s="44"/>
      <c r="I15" s="44"/>
      <c r="J15" s="44"/>
      <c r="K15" s="45"/>
      <c r="L15" s="6">
        <f>L18</f>
        <v>0</v>
      </c>
      <c r="M15" s="6">
        <f>M18</f>
        <v>0</v>
      </c>
      <c r="N15" s="6">
        <f>N18</f>
        <v>0</v>
      </c>
      <c r="O15" s="75"/>
    </row>
    <row r="16" spans="1:15" s="1" customFormat="1" ht="59.25" customHeight="1">
      <c r="A16" s="71"/>
      <c r="B16" s="63"/>
      <c r="C16" s="64"/>
      <c r="D16" s="11" t="s">
        <v>17</v>
      </c>
      <c r="E16" s="6">
        <f>E19+E24</f>
        <v>6769</v>
      </c>
      <c r="F16" s="32">
        <f>F19+F24</f>
        <v>6769</v>
      </c>
      <c r="G16" s="43">
        <f>G19+G24</f>
        <v>0</v>
      </c>
      <c r="H16" s="44"/>
      <c r="I16" s="44"/>
      <c r="J16" s="44"/>
      <c r="K16" s="45"/>
      <c r="L16" s="6">
        <f>L19+L24</f>
        <v>0</v>
      </c>
      <c r="M16" s="6">
        <f>M19+M24</f>
        <v>0</v>
      </c>
      <c r="N16" s="6">
        <f>N19+N24</f>
        <v>0</v>
      </c>
      <c r="O16" s="75"/>
    </row>
    <row r="17" spans="1:17" s="1" customFormat="1" ht="30.75" customHeight="1">
      <c r="A17" s="71" t="s">
        <v>19</v>
      </c>
      <c r="B17" s="62" t="s">
        <v>51</v>
      </c>
      <c r="C17" s="56" t="s">
        <v>30</v>
      </c>
      <c r="D17" s="11" t="s">
        <v>16</v>
      </c>
      <c r="E17" s="6">
        <f>SUM(F17:N17)</f>
        <v>65370.975</v>
      </c>
      <c r="F17" s="34">
        <f>F18+F19</f>
        <v>65370.975</v>
      </c>
      <c r="G17" s="43">
        <f>G18+G19</f>
        <v>0</v>
      </c>
      <c r="H17" s="44"/>
      <c r="I17" s="44"/>
      <c r="J17" s="44"/>
      <c r="K17" s="45"/>
      <c r="L17" s="14">
        <f>L18+L19</f>
        <v>0</v>
      </c>
      <c r="M17" s="6">
        <f>M18+M19</f>
        <v>0</v>
      </c>
      <c r="N17" s="6">
        <f>N18+N19</f>
        <v>0</v>
      </c>
      <c r="O17" s="75" t="s">
        <v>12</v>
      </c>
      <c r="Q17" s="8"/>
    </row>
    <row r="18" spans="1:17" s="1" customFormat="1" ht="51.75" customHeight="1">
      <c r="A18" s="71"/>
      <c r="B18" s="62"/>
      <c r="C18" s="57"/>
      <c r="D18" s="11" t="s">
        <v>10</v>
      </c>
      <c r="E18" s="6">
        <f>SUM(F18:N18)</f>
        <v>62101.975</v>
      </c>
      <c r="F18" s="34">
        <v>62101.975</v>
      </c>
      <c r="G18" s="43">
        <v>0</v>
      </c>
      <c r="H18" s="44"/>
      <c r="I18" s="44"/>
      <c r="J18" s="44"/>
      <c r="K18" s="45"/>
      <c r="L18" s="14">
        <v>0</v>
      </c>
      <c r="M18" s="6">
        <v>0</v>
      </c>
      <c r="N18" s="6">
        <v>0</v>
      </c>
      <c r="O18" s="75"/>
      <c r="Q18" s="8"/>
    </row>
    <row r="19" spans="1:15" s="1" customFormat="1" ht="69.75" customHeight="1">
      <c r="A19" s="71"/>
      <c r="B19" s="63"/>
      <c r="C19" s="64"/>
      <c r="D19" s="11" t="s">
        <v>5</v>
      </c>
      <c r="E19" s="6">
        <f>SUM(F19:N19)</f>
        <v>3269</v>
      </c>
      <c r="F19" s="32">
        <v>3269</v>
      </c>
      <c r="G19" s="43">
        <v>0</v>
      </c>
      <c r="H19" s="44"/>
      <c r="I19" s="44"/>
      <c r="J19" s="44"/>
      <c r="K19" s="45"/>
      <c r="L19" s="6">
        <v>0</v>
      </c>
      <c r="M19" s="6">
        <v>0</v>
      </c>
      <c r="N19" s="6">
        <v>0</v>
      </c>
      <c r="O19" s="75"/>
    </row>
    <row r="20" spans="1:15" s="1" customFormat="1" ht="17.25" customHeight="1">
      <c r="A20" s="71"/>
      <c r="B20" s="67" t="s">
        <v>38</v>
      </c>
      <c r="C20" s="51" t="s">
        <v>36</v>
      </c>
      <c r="D20" s="51" t="s">
        <v>36</v>
      </c>
      <c r="E20" s="51" t="s">
        <v>37</v>
      </c>
      <c r="F20" s="51" t="s">
        <v>13</v>
      </c>
      <c r="G20" s="51" t="s">
        <v>48</v>
      </c>
      <c r="H20" s="72" t="s">
        <v>63</v>
      </c>
      <c r="I20" s="73"/>
      <c r="J20" s="73"/>
      <c r="K20" s="74"/>
      <c r="L20" s="51" t="s">
        <v>27</v>
      </c>
      <c r="M20" s="51" t="s">
        <v>28</v>
      </c>
      <c r="N20" s="51" t="s">
        <v>29</v>
      </c>
      <c r="O20" s="48" t="s">
        <v>36</v>
      </c>
    </row>
    <row r="21" spans="1:15" s="1" customFormat="1" ht="23.25" customHeight="1">
      <c r="A21" s="71"/>
      <c r="B21" s="68"/>
      <c r="C21" s="107"/>
      <c r="D21" s="107"/>
      <c r="E21" s="70">
        <f>E16</f>
        <v>6769</v>
      </c>
      <c r="F21" s="70">
        <f>F16</f>
        <v>6769</v>
      </c>
      <c r="G21" s="52" t="s">
        <v>14</v>
      </c>
      <c r="H21" s="42" t="s">
        <v>67</v>
      </c>
      <c r="I21" s="42" t="s">
        <v>64</v>
      </c>
      <c r="J21" s="42" t="s">
        <v>65</v>
      </c>
      <c r="K21" s="42" t="s">
        <v>66</v>
      </c>
      <c r="L21" s="70" t="s">
        <v>27</v>
      </c>
      <c r="M21" s="70" t="s">
        <v>28</v>
      </c>
      <c r="N21" s="70" t="s">
        <v>29</v>
      </c>
      <c r="O21" s="49"/>
    </row>
    <row r="22" spans="1:15" s="1" customFormat="1" ht="47.25" customHeight="1">
      <c r="A22" s="71"/>
      <c r="B22" s="69"/>
      <c r="C22" s="104"/>
      <c r="D22" s="104"/>
      <c r="E22" s="15">
        <v>0</v>
      </c>
      <c r="F22" s="24">
        <v>0</v>
      </c>
      <c r="G22" s="16">
        <v>0</v>
      </c>
      <c r="H22" s="17">
        <v>0</v>
      </c>
      <c r="I22" s="17">
        <v>0</v>
      </c>
      <c r="J22" s="17">
        <v>0</v>
      </c>
      <c r="K22" s="17">
        <v>0</v>
      </c>
      <c r="L22" s="16">
        <v>0</v>
      </c>
      <c r="M22" s="16">
        <v>0</v>
      </c>
      <c r="N22" s="16">
        <v>0</v>
      </c>
      <c r="O22" s="50"/>
    </row>
    <row r="23" spans="1:15" s="1" customFormat="1" ht="33" customHeight="1">
      <c r="A23" s="71" t="s">
        <v>20</v>
      </c>
      <c r="B23" s="62" t="s">
        <v>52</v>
      </c>
      <c r="C23" s="56" t="s">
        <v>30</v>
      </c>
      <c r="D23" s="11" t="s">
        <v>16</v>
      </c>
      <c r="E23" s="6">
        <f>SUM(F23:N23)</f>
        <v>3500</v>
      </c>
      <c r="F23" s="32">
        <f>F24</f>
        <v>3500</v>
      </c>
      <c r="G23" s="43">
        <f>G24</f>
        <v>0</v>
      </c>
      <c r="H23" s="44"/>
      <c r="I23" s="44"/>
      <c r="J23" s="44"/>
      <c r="K23" s="45"/>
      <c r="L23" s="14">
        <f>L24</f>
        <v>0</v>
      </c>
      <c r="M23" s="6">
        <f>M24</f>
        <v>0</v>
      </c>
      <c r="N23" s="6">
        <f>N24</f>
        <v>0</v>
      </c>
      <c r="O23" s="75" t="s">
        <v>46</v>
      </c>
    </row>
    <row r="24" spans="1:15" s="1" customFormat="1" ht="93" customHeight="1">
      <c r="A24" s="71"/>
      <c r="B24" s="63"/>
      <c r="C24" s="64"/>
      <c r="D24" s="11" t="s">
        <v>5</v>
      </c>
      <c r="E24" s="6">
        <f>SUM(F24:N24)</f>
        <v>3500</v>
      </c>
      <c r="F24" s="32">
        <v>3500</v>
      </c>
      <c r="G24" s="43">
        <v>0</v>
      </c>
      <c r="H24" s="44"/>
      <c r="I24" s="44"/>
      <c r="J24" s="44"/>
      <c r="K24" s="45"/>
      <c r="L24" s="14">
        <v>0</v>
      </c>
      <c r="M24" s="6">
        <v>0</v>
      </c>
      <c r="N24" s="6">
        <v>0</v>
      </c>
      <c r="O24" s="75"/>
    </row>
    <row r="25" spans="1:15" s="1" customFormat="1" ht="17.25" customHeight="1">
      <c r="A25" s="71"/>
      <c r="B25" s="67" t="s">
        <v>38</v>
      </c>
      <c r="C25" s="51" t="s">
        <v>36</v>
      </c>
      <c r="D25" s="51" t="s">
        <v>36</v>
      </c>
      <c r="E25" s="51" t="s">
        <v>37</v>
      </c>
      <c r="F25" s="51" t="s">
        <v>13</v>
      </c>
      <c r="G25" s="51" t="s">
        <v>48</v>
      </c>
      <c r="H25" s="72" t="s">
        <v>63</v>
      </c>
      <c r="I25" s="73"/>
      <c r="J25" s="73"/>
      <c r="K25" s="74"/>
      <c r="L25" s="51" t="s">
        <v>27</v>
      </c>
      <c r="M25" s="51" t="s">
        <v>28</v>
      </c>
      <c r="N25" s="51" t="s">
        <v>29</v>
      </c>
      <c r="O25" s="48" t="s">
        <v>36</v>
      </c>
    </row>
    <row r="26" spans="1:15" s="1" customFormat="1" ht="23.25" customHeight="1">
      <c r="A26" s="71"/>
      <c r="B26" s="68"/>
      <c r="C26" s="70"/>
      <c r="D26" s="70"/>
      <c r="E26" s="70">
        <f>E21</f>
        <v>6769</v>
      </c>
      <c r="F26" s="70">
        <f>F21</f>
        <v>6769</v>
      </c>
      <c r="G26" s="52" t="s">
        <v>14</v>
      </c>
      <c r="H26" s="42" t="s">
        <v>67</v>
      </c>
      <c r="I26" s="42" t="s">
        <v>64</v>
      </c>
      <c r="J26" s="42" t="s">
        <v>65</v>
      </c>
      <c r="K26" s="42" t="s">
        <v>66</v>
      </c>
      <c r="L26" s="70" t="s">
        <v>27</v>
      </c>
      <c r="M26" s="70" t="s">
        <v>28</v>
      </c>
      <c r="N26" s="70" t="s">
        <v>29</v>
      </c>
      <c r="O26" s="49"/>
    </row>
    <row r="27" spans="1:15" s="1" customFormat="1" ht="71.25" customHeight="1">
      <c r="A27" s="71"/>
      <c r="B27" s="69"/>
      <c r="C27" s="15"/>
      <c r="D27" s="15"/>
      <c r="E27" s="15" t="s">
        <v>36</v>
      </c>
      <c r="F27" s="16">
        <v>0</v>
      </c>
      <c r="G27" s="16">
        <v>0</v>
      </c>
      <c r="H27" s="17">
        <v>0</v>
      </c>
      <c r="I27" s="17">
        <v>0</v>
      </c>
      <c r="J27" s="17">
        <v>0</v>
      </c>
      <c r="K27" s="17">
        <v>0</v>
      </c>
      <c r="L27" s="16">
        <v>0</v>
      </c>
      <c r="M27" s="16">
        <v>0</v>
      </c>
      <c r="N27" s="16">
        <v>0</v>
      </c>
      <c r="O27" s="50"/>
    </row>
    <row r="28" spans="1:15" s="1" customFormat="1" ht="17.25" customHeight="1">
      <c r="A28" s="71"/>
      <c r="B28" s="67" t="s">
        <v>45</v>
      </c>
      <c r="C28" s="51" t="s">
        <v>36</v>
      </c>
      <c r="D28" s="51" t="s">
        <v>36</v>
      </c>
      <c r="E28" s="51" t="s">
        <v>37</v>
      </c>
      <c r="F28" s="51" t="s">
        <v>13</v>
      </c>
      <c r="G28" s="51" t="s">
        <v>48</v>
      </c>
      <c r="H28" s="72" t="s">
        <v>63</v>
      </c>
      <c r="I28" s="73"/>
      <c r="J28" s="73"/>
      <c r="K28" s="74"/>
      <c r="L28" s="51" t="s">
        <v>27</v>
      </c>
      <c r="M28" s="51" t="s">
        <v>28</v>
      </c>
      <c r="N28" s="51" t="s">
        <v>29</v>
      </c>
      <c r="O28" s="48" t="s">
        <v>36</v>
      </c>
    </row>
    <row r="29" spans="1:15" s="1" customFormat="1" ht="23.25" customHeight="1">
      <c r="A29" s="71"/>
      <c r="B29" s="68"/>
      <c r="C29" s="70"/>
      <c r="D29" s="70"/>
      <c r="E29" s="70">
        <f>E19</f>
        <v>3269</v>
      </c>
      <c r="F29" s="70">
        <f>F24</f>
        <v>3500</v>
      </c>
      <c r="G29" s="52" t="s">
        <v>14</v>
      </c>
      <c r="H29" s="42" t="s">
        <v>67</v>
      </c>
      <c r="I29" s="42" t="s">
        <v>64</v>
      </c>
      <c r="J29" s="42" t="s">
        <v>65</v>
      </c>
      <c r="K29" s="42" t="s">
        <v>66</v>
      </c>
      <c r="L29" s="70" t="s">
        <v>27</v>
      </c>
      <c r="M29" s="70" t="s">
        <v>28</v>
      </c>
      <c r="N29" s="70" t="s">
        <v>29</v>
      </c>
      <c r="O29" s="49"/>
    </row>
    <row r="30" spans="1:15" s="1" customFormat="1" ht="71.25" customHeight="1">
      <c r="A30" s="71"/>
      <c r="B30" s="69"/>
      <c r="C30" s="15"/>
      <c r="D30" s="15"/>
      <c r="E30" s="15" t="s">
        <v>36</v>
      </c>
      <c r="F30" s="16">
        <v>100</v>
      </c>
      <c r="G30" s="16">
        <v>0</v>
      </c>
      <c r="H30" s="17">
        <v>0</v>
      </c>
      <c r="I30" s="17">
        <v>0</v>
      </c>
      <c r="J30" s="17">
        <v>0</v>
      </c>
      <c r="K30" s="17">
        <v>0</v>
      </c>
      <c r="L30" s="16">
        <v>0</v>
      </c>
      <c r="M30" s="16">
        <v>0</v>
      </c>
      <c r="N30" s="16">
        <v>0</v>
      </c>
      <c r="O30" s="50"/>
    </row>
    <row r="31" spans="1:15" s="1" customFormat="1" ht="27" customHeight="1">
      <c r="A31" s="75" t="s">
        <v>21</v>
      </c>
      <c r="B31" s="81" t="s">
        <v>53</v>
      </c>
      <c r="C31" s="56" t="s">
        <v>30</v>
      </c>
      <c r="D31" s="11" t="s">
        <v>16</v>
      </c>
      <c r="E31" s="6">
        <f aca="true" t="shared" si="1" ref="E31:N31">E32+E33</f>
        <v>4388732.885</v>
      </c>
      <c r="F31" s="33">
        <f t="shared" si="1"/>
        <v>886817.885</v>
      </c>
      <c r="G31" s="43">
        <f t="shared" si="1"/>
        <v>853498.4</v>
      </c>
      <c r="H31" s="44"/>
      <c r="I31" s="44"/>
      <c r="J31" s="44"/>
      <c r="K31" s="45"/>
      <c r="L31" s="6">
        <f t="shared" si="1"/>
        <v>1105646.4</v>
      </c>
      <c r="M31" s="6">
        <f t="shared" si="1"/>
        <v>820521.4</v>
      </c>
      <c r="N31" s="6">
        <f t="shared" si="1"/>
        <v>722248.8</v>
      </c>
      <c r="O31" s="75" t="s">
        <v>25</v>
      </c>
    </row>
    <row r="32" spans="1:15" s="1" customFormat="1" ht="57" customHeight="1">
      <c r="A32" s="75"/>
      <c r="B32" s="82"/>
      <c r="C32" s="57"/>
      <c r="D32" s="11" t="s">
        <v>10</v>
      </c>
      <c r="E32" s="6">
        <f>E35+E41+E52+E58</f>
        <v>217977</v>
      </c>
      <c r="F32" s="6">
        <f>F35+F41+F52+F58</f>
        <v>217977</v>
      </c>
      <c r="G32" s="43">
        <f>G35+G41+G52</f>
        <v>0</v>
      </c>
      <c r="H32" s="44"/>
      <c r="I32" s="44"/>
      <c r="J32" s="44"/>
      <c r="K32" s="45"/>
      <c r="L32" s="6">
        <f>L35+L41+L52+L58</f>
        <v>0</v>
      </c>
      <c r="M32" s="6">
        <f>M35+M41+M52+M58</f>
        <v>0</v>
      </c>
      <c r="N32" s="6">
        <f>N35+N41+N52+N58</f>
        <v>0</v>
      </c>
      <c r="O32" s="75"/>
    </row>
    <row r="33" spans="1:15" s="1" customFormat="1" ht="100.5" customHeight="1">
      <c r="A33" s="75"/>
      <c r="B33" s="83"/>
      <c r="C33" s="64"/>
      <c r="D33" s="11" t="s">
        <v>5</v>
      </c>
      <c r="E33" s="6">
        <f>SUM(F33:N33)</f>
        <v>4170755.885</v>
      </c>
      <c r="F33" s="6">
        <f>F36+F42+F47+F53+F59+F64+F69+F74+F89+F92+F79</f>
        <v>668840.885</v>
      </c>
      <c r="G33" s="43">
        <f>G36+G42+G47+G53+G59+G64+G69+G74+G89+G79</f>
        <v>853498.4</v>
      </c>
      <c r="H33" s="44"/>
      <c r="I33" s="44"/>
      <c r="J33" s="44"/>
      <c r="K33" s="45"/>
      <c r="L33" s="6">
        <f>L36+L42+L47+L53+L59+L64+L69+L74+L89+L92+L79</f>
        <v>1105646.4</v>
      </c>
      <c r="M33" s="6">
        <f>M36+M42+M47+M53+M59+M64+M69+M74+M89+M92+M79</f>
        <v>820521.4</v>
      </c>
      <c r="N33" s="6">
        <f>N36+N42+N47+N53+N59+N64+N69+N74+N89+N92+N79</f>
        <v>722248.8</v>
      </c>
      <c r="O33" s="75"/>
    </row>
    <row r="34" spans="1:15" s="1" customFormat="1" ht="27.75" customHeight="1">
      <c r="A34" s="10" t="s">
        <v>22</v>
      </c>
      <c r="B34" s="62" t="s">
        <v>54</v>
      </c>
      <c r="C34" s="56" t="s">
        <v>30</v>
      </c>
      <c r="D34" s="11" t="s">
        <v>16</v>
      </c>
      <c r="E34" s="6">
        <f aca="true" t="shared" si="2" ref="E34:N34">E35+E36</f>
        <v>0</v>
      </c>
      <c r="F34" s="32">
        <f t="shared" si="2"/>
        <v>0</v>
      </c>
      <c r="G34" s="43">
        <f t="shared" si="2"/>
        <v>134623</v>
      </c>
      <c r="H34" s="44"/>
      <c r="I34" s="44"/>
      <c r="J34" s="44"/>
      <c r="K34" s="45"/>
      <c r="L34" s="6">
        <f t="shared" si="2"/>
        <v>205771</v>
      </c>
      <c r="M34" s="6">
        <f t="shared" si="2"/>
        <v>100646</v>
      </c>
      <c r="N34" s="6">
        <f t="shared" si="2"/>
        <v>0</v>
      </c>
      <c r="O34" s="75" t="s">
        <v>12</v>
      </c>
    </row>
    <row r="35" spans="1:15" s="1" customFormat="1" ht="50.25" customHeight="1">
      <c r="A35" s="12"/>
      <c r="B35" s="62"/>
      <c r="C35" s="57"/>
      <c r="D35" s="11" t="s">
        <v>10</v>
      </c>
      <c r="E35" s="6">
        <f>F35+G35+L35+M35+N35</f>
        <v>0</v>
      </c>
      <c r="F35" s="32">
        <v>0</v>
      </c>
      <c r="G35" s="43">
        <v>0</v>
      </c>
      <c r="H35" s="44"/>
      <c r="I35" s="44"/>
      <c r="J35" s="44"/>
      <c r="K35" s="45"/>
      <c r="L35" s="6">
        <v>0</v>
      </c>
      <c r="M35" s="6">
        <v>0</v>
      </c>
      <c r="N35" s="6">
        <v>0</v>
      </c>
      <c r="O35" s="75"/>
    </row>
    <row r="36" spans="1:15" s="1" customFormat="1" ht="65.25" customHeight="1">
      <c r="A36" s="12"/>
      <c r="B36" s="63"/>
      <c r="C36" s="84" t="s">
        <v>4</v>
      </c>
      <c r="D36" s="7" t="s">
        <v>5</v>
      </c>
      <c r="E36" s="6">
        <v>0</v>
      </c>
      <c r="F36" s="32">
        <v>0</v>
      </c>
      <c r="G36" s="43">
        <v>134623</v>
      </c>
      <c r="H36" s="44"/>
      <c r="I36" s="44"/>
      <c r="J36" s="44"/>
      <c r="K36" s="45"/>
      <c r="L36" s="6">
        <v>205771</v>
      </c>
      <c r="M36" s="6">
        <v>100646</v>
      </c>
      <c r="N36" s="6">
        <v>0</v>
      </c>
      <c r="O36" s="75"/>
    </row>
    <row r="37" spans="1:15" s="1" customFormat="1" ht="17.25" customHeight="1">
      <c r="A37" s="71"/>
      <c r="B37" s="67" t="s">
        <v>70</v>
      </c>
      <c r="C37" s="51" t="s">
        <v>36</v>
      </c>
      <c r="D37" s="51" t="s">
        <v>36</v>
      </c>
      <c r="E37" s="51" t="s">
        <v>37</v>
      </c>
      <c r="F37" s="51" t="s">
        <v>13</v>
      </c>
      <c r="G37" s="51" t="s">
        <v>48</v>
      </c>
      <c r="H37" s="72" t="s">
        <v>63</v>
      </c>
      <c r="I37" s="73"/>
      <c r="J37" s="73"/>
      <c r="K37" s="74"/>
      <c r="L37" s="51" t="s">
        <v>27</v>
      </c>
      <c r="M37" s="51" t="s">
        <v>28</v>
      </c>
      <c r="N37" s="51" t="s">
        <v>29</v>
      </c>
      <c r="O37" s="48" t="s">
        <v>36</v>
      </c>
    </row>
    <row r="38" spans="1:15" s="1" customFormat="1" ht="23.25" customHeight="1">
      <c r="A38" s="71"/>
      <c r="B38" s="68"/>
      <c r="C38" s="70"/>
      <c r="D38" s="70"/>
      <c r="E38" s="70">
        <f>E33</f>
        <v>4170755.885</v>
      </c>
      <c r="F38" s="70">
        <f>F33</f>
        <v>668840.885</v>
      </c>
      <c r="G38" s="52" t="s">
        <v>14</v>
      </c>
      <c r="H38" s="42" t="s">
        <v>67</v>
      </c>
      <c r="I38" s="42" t="s">
        <v>64</v>
      </c>
      <c r="J38" s="42" t="s">
        <v>65</v>
      </c>
      <c r="K38" s="42" t="s">
        <v>66</v>
      </c>
      <c r="L38" s="70" t="s">
        <v>27</v>
      </c>
      <c r="M38" s="70" t="s">
        <v>28</v>
      </c>
      <c r="N38" s="70" t="s">
        <v>29</v>
      </c>
      <c r="O38" s="49"/>
    </row>
    <row r="39" spans="1:15" s="1" customFormat="1" ht="48.75" customHeight="1">
      <c r="A39" s="71"/>
      <c r="B39" s="69"/>
      <c r="C39" s="15"/>
      <c r="D39" s="15"/>
      <c r="E39" s="20">
        <f>F39+G39+L39+M39</f>
        <v>295549</v>
      </c>
      <c r="F39" s="18">
        <v>69725</v>
      </c>
      <c r="G39" s="36">
        <v>79934</v>
      </c>
      <c r="H39" s="17">
        <v>0</v>
      </c>
      <c r="I39" s="17">
        <v>0</v>
      </c>
      <c r="J39" s="36">
        <v>0</v>
      </c>
      <c r="K39" s="36">
        <v>79934</v>
      </c>
      <c r="L39" s="18">
        <v>97990</v>
      </c>
      <c r="M39" s="18">
        <v>47900</v>
      </c>
      <c r="N39" s="18">
        <v>0</v>
      </c>
      <c r="O39" s="50"/>
    </row>
    <row r="40" spans="1:15" s="1" customFormat="1" ht="25.5" customHeight="1">
      <c r="A40" s="10" t="s">
        <v>56</v>
      </c>
      <c r="B40" s="81" t="s">
        <v>55</v>
      </c>
      <c r="C40" s="56" t="s">
        <v>30</v>
      </c>
      <c r="D40" s="11" t="s">
        <v>16</v>
      </c>
      <c r="E40" s="6">
        <f>SUM(F40:N40)</f>
        <v>127999</v>
      </c>
      <c r="F40" s="32">
        <f>F41+F42</f>
        <v>127999</v>
      </c>
      <c r="G40" s="43">
        <f>G41+G42</f>
        <v>0</v>
      </c>
      <c r="H40" s="44"/>
      <c r="I40" s="44"/>
      <c r="J40" s="44"/>
      <c r="K40" s="45"/>
      <c r="L40" s="6">
        <f>L41+L42</f>
        <v>0</v>
      </c>
      <c r="M40" s="6">
        <f>M41+M42</f>
        <v>0</v>
      </c>
      <c r="N40" s="6">
        <f>N41+N42</f>
        <v>0</v>
      </c>
      <c r="O40" s="75" t="s">
        <v>12</v>
      </c>
    </row>
    <row r="41" spans="1:15" s="1" customFormat="1" ht="48" customHeight="1">
      <c r="A41" s="12"/>
      <c r="B41" s="93"/>
      <c r="C41" s="57"/>
      <c r="D41" s="11" t="s">
        <v>10</v>
      </c>
      <c r="E41" s="6">
        <f>SUM(F41:N41)</f>
        <v>126717</v>
      </c>
      <c r="F41" s="32">
        <v>126717</v>
      </c>
      <c r="G41" s="43">
        <v>0</v>
      </c>
      <c r="H41" s="44"/>
      <c r="I41" s="44"/>
      <c r="J41" s="44"/>
      <c r="K41" s="45"/>
      <c r="L41" s="6">
        <v>0</v>
      </c>
      <c r="M41" s="6">
        <v>0</v>
      </c>
      <c r="N41" s="13">
        <v>0</v>
      </c>
      <c r="O41" s="75"/>
    </row>
    <row r="42" spans="1:15" s="1" customFormat="1" ht="67.5" customHeight="1">
      <c r="A42" s="9"/>
      <c r="B42" s="94"/>
      <c r="C42" s="84"/>
      <c r="D42" s="7" t="s">
        <v>5</v>
      </c>
      <c r="E42" s="6">
        <f>SUM(F42:N42)</f>
        <v>1282</v>
      </c>
      <c r="F42" s="32">
        <v>1282</v>
      </c>
      <c r="G42" s="43">
        <v>0</v>
      </c>
      <c r="H42" s="44"/>
      <c r="I42" s="44"/>
      <c r="J42" s="44"/>
      <c r="K42" s="45"/>
      <c r="L42" s="6">
        <v>0</v>
      </c>
      <c r="M42" s="6">
        <v>0</v>
      </c>
      <c r="N42" s="13">
        <v>0</v>
      </c>
      <c r="O42" s="75"/>
    </row>
    <row r="43" spans="1:15" s="1" customFormat="1" ht="17.25" customHeight="1">
      <c r="A43" s="58"/>
      <c r="B43" s="56" t="s">
        <v>68</v>
      </c>
      <c r="C43" s="51" t="s">
        <v>36</v>
      </c>
      <c r="D43" s="51" t="s">
        <v>36</v>
      </c>
      <c r="E43" s="51" t="s">
        <v>37</v>
      </c>
      <c r="F43" s="51" t="s">
        <v>13</v>
      </c>
      <c r="G43" s="51" t="s">
        <v>48</v>
      </c>
      <c r="H43" s="72" t="s">
        <v>63</v>
      </c>
      <c r="I43" s="73"/>
      <c r="J43" s="73"/>
      <c r="K43" s="74"/>
      <c r="L43" s="51" t="s">
        <v>27</v>
      </c>
      <c r="M43" s="51" t="s">
        <v>28</v>
      </c>
      <c r="N43" s="51" t="s">
        <v>29</v>
      </c>
      <c r="O43" s="48" t="s">
        <v>36</v>
      </c>
    </row>
    <row r="44" spans="1:15" s="1" customFormat="1" ht="35.25" customHeight="1">
      <c r="A44" s="59"/>
      <c r="B44" s="57"/>
      <c r="C44" s="61"/>
      <c r="D44" s="61"/>
      <c r="E44" s="70"/>
      <c r="F44" s="70">
        <f>F39</f>
        <v>69725</v>
      </c>
      <c r="G44" s="52" t="s">
        <v>14</v>
      </c>
      <c r="H44" s="42" t="s">
        <v>67</v>
      </c>
      <c r="I44" s="42" t="s">
        <v>64</v>
      </c>
      <c r="J44" s="42" t="s">
        <v>65</v>
      </c>
      <c r="K44" s="42" t="s">
        <v>66</v>
      </c>
      <c r="L44" s="52" t="s">
        <v>27</v>
      </c>
      <c r="M44" s="52" t="s">
        <v>28</v>
      </c>
      <c r="N44" s="52" t="s">
        <v>29</v>
      </c>
      <c r="O44" s="49"/>
    </row>
    <row r="45" spans="1:15" s="1" customFormat="1" ht="87" customHeight="1">
      <c r="A45" s="60"/>
      <c r="B45" s="47"/>
      <c r="C45" s="15"/>
      <c r="D45" s="15"/>
      <c r="E45" s="20">
        <f>F45+G45+L45+M45+N45</f>
        <v>12470</v>
      </c>
      <c r="F45" s="18">
        <v>12470</v>
      </c>
      <c r="G45" s="16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  <c r="M45" s="18">
        <v>0</v>
      </c>
      <c r="N45" s="18">
        <v>0</v>
      </c>
      <c r="O45" s="50"/>
    </row>
    <row r="46" spans="1:15" s="1" customFormat="1" ht="24.75" customHeight="1">
      <c r="A46" s="10" t="s">
        <v>23</v>
      </c>
      <c r="B46" s="62" t="s">
        <v>57</v>
      </c>
      <c r="C46" s="56" t="s">
        <v>30</v>
      </c>
      <c r="D46" s="11" t="s">
        <v>16</v>
      </c>
      <c r="E46" s="6">
        <f>SUM(F46:N46)</f>
        <v>1250.083</v>
      </c>
      <c r="F46" s="34">
        <f>F47</f>
        <v>1250.083</v>
      </c>
      <c r="G46" s="43">
        <f>G47</f>
        <v>0</v>
      </c>
      <c r="H46" s="44"/>
      <c r="I46" s="44"/>
      <c r="J46" s="44"/>
      <c r="K46" s="45"/>
      <c r="L46" s="6">
        <f>L47</f>
        <v>0</v>
      </c>
      <c r="M46" s="6">
        <f>M47</f>
        <v>0</v>
      </c>
      <c r="N46" s="6">
        <f>N47</f>
        <v>0</v>
      </c>
      <c r="O46" s="75" t="s">
        <v>11</v>
      </c>
    </row>
    <row r="47" spans="1:15" s="1" customFormat="1" ht="66.75" customHeight="1">
      <c r="A47" s="31"/>
      <c r="B47" s="63"/>
      <c r="C47" s="64"/>
      <c r="D47" s="7" t="s">
        <v>5</v>
      </c>
      <c r="E47" s="6">
        <f>SUM(F47:N47)</f>
        <v>1250.083</v>
      </c>
      <c r="F47" s="34">
        <v>1250.083</v>
      </c>
      <c r="G47" s="43">
        <v>0</v>
      </c>
      <c r="H47" s="44"/>
      <c r="I47" s="44"/>
      <c r="J47" s="44"/>
      <c r="K47" s="45"/>
      <c r="L47" s="13">
        <v>0</v>
      </c>
      <c r="M47" s="13">
        <v>0</v>
      </c>
      <c r="N47" s="13">
        <v>0</v>
      </c>
      <c r="O47" s="75"/>
    </row>
    <row r="48" spans="1:15" s="1" customFormat="1" ht="17.25" customHeight="1">
      <c r="A48" s="58"/>
      <c r="B48" s="56" t="s">
        <v>70</v>
      </c>
      <c r="C48" s="51" t="s">
        <v>36</v>
      </c>
      <c r="D48" s="51" t="s">
        <v>36</v>
      </c>
      <c r="E48" s="51" t="s">
        <v>37</v>
      </c>
      <c r="F48" s="51" t="s">
        <v>13</v>
      </c>
      <c r="G48" s="51" t="s">
        <v>48</v>
      </c>
      <c r="H48" s="72" t="s">
        <v>63</v>
      </c>
      <c r="I48" s="73"/>
      <c r="J48" s="73"/>
      <c r="K48" s="74"/>
      <c r="L48" s="51" t="s">
        <v>27</v>
      </c>
      <c r="M48" s="51" t="s">
        <v>28</v>
      </c>
      <c r="N48" s="51" t="s">
        <v>29</v>
      </c>
      <c r="O48" s="48" t="s">
        <v>36</v>
      </c>
    </row>
    <row r="49" spans="1:15" s="1" customFormat="1" ht="23.25" customHeight="1">
      <c r="A49" s="59"/>
      <c r="B49" s="57"/>
      <c r="C49" s="61"/>
      <c r="D49" s="61"/>
      <c r="E49" s="70">
        <f>E44</f>
        <v>0</v>
      </c>
      <c r="F49" s="70">
        <f>F44</f>
        <v>69725</v>
      </c>
      <c r="G49" s="52" t="s">
        <v>14</v>
      </c>
      <c r="H49" s="42" t="s">
        <v>67</v>
      </c>
      <c r="I49" s="42" t="s">
        <v>64</v>
      </c>
      <c r="J49" s="42" t="s">
        <v>65</v>
      </c>
      <c r="K49" s="42" t="s">
        <v>66</v>
      </c>
      <c r="L49" s="104"/>
      <c r="M49" s="104"/>
      <c r="N49" s="52" t="s">
        <v>29</v>
      </c>
      <c r="O49" s="49"/>
    </row>
    <row r="50" spans="1:15" s="1" customFormat="1" ht="51" customHeight="1">
      <c r="A50" s="60"/>
      <c r="B50" s="47"/>
      <c r="C50" s="15"/>
      <c r="D50" s="15"/>
      <c r="E50" s="20">
        <f>F50+G50+L50+M50+N50</f>
        <v>1200</v>
      </c>
      <c r="F50" s="18">
        <v>1200</v>
      </c>
      <c r="G50" s="16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8">
        <v>0</v>
      </c>
      <c r="N50" s="18">
        <v>0</v>
      </c>
      <c r="O50" s="50"/>
    </row>
    <row r="51" spans="1:15" s="1" customFormat="1" ht="35.25" customHeight="1">
      <c r="A51" s="10" t="s">
        <v>31</v>
      </c>
      <c r="B51" s="62" t="s">
        <v>58</v>
      </c>
      <c r="C51" s="56" t="s">
        <v>30</v>
      </c>
      <c r="D51" s="11" t="s">
        <v>16</v>
      </c>
      <c r="E51" s="6">
        <f>SUM(F51:N51)</f>
        <v>0</v>
      </c>
      <c r="F51" s="32">
        <f>F52+F53</f>
        <v>0</v>
      </c>
      <c r="G51" s="43">
        <f>G52+G53</f>
        <v>0</v>
      </c>
      <c r="H51" s="44"/>
      <c r="I51" s="44"/>
      <c r="J51" s="44"/>
      <c r="K51" s="45"/>
      <c r="L51" s="6">
        <f>L52+L53</f>
        <v>0</v>
      </c>
      <c r="M51" s="6">
        <f>M52+M53</f>
        <v>0</v>
      </c>
      <c r="N51" s="6">
        <f>N52+N53</f>
        <v>0</v>
      </c>
      <c r="O51" s="75" t="s">
        <v>11</v>
      </c>
    </row>
    <row r="52" spans="1:15" s="1" customFormat="1" ht="51.75" customHeight="1">
      <c r="A52" s="12"/>
      <c r="B52" s="62"/>
      <c r="C52" s="57"/>
      <c r="D52" s="11" t="s">
        <v>10</v>
      </c>
      <c r="E52" s="6">
        <f>SUM(F52:N52)</f>
        <v>0</v>
      </c>
      <c r="F52" s="32">
        <v>0</v>
      </c>
      <c r="G52" s="43">
        <v>0</v>
      </c>
      <c r="H52" s="44"/>
      <c r="I52" s="44"/>
      <c r="J52" s="44"/>
      <c r="K52" s="45"/>
      <c r="L52" s="13">
        <v>0</v>
      </c>
      <c r="M52" s="13">
        <v>0</v>
      </c>
      <c r="N52" s="13">
        <v>0</v>
      </c>
      <c r="O52" s="75"/>
    </row>
    <row r="53" spans="1:15" s="1" customFormat="1" ht="69.75" customHeight="1">
      <c r="A53" s="9"/>
      <c r="B53" s="63"/>
      <c r="C53" s="84"/>
      <c r="D53" s="7" t="s">
        <v>5</v>
      </c>
      <c r="E53" s="6">
        <f>SUM(F53:N53)</f>
        <v>0</v>
      </c>
      <c r="F53" s="32">
        <v>0</v>
      </c>
      <c r="G53" s="43">
        <v>0</v>
      </c>
      <c r="H53" s="44"/>
      <c r="I53" s="44"/>
      <c r="J53" s="44"/>
      <c r="K53" s="45"/>
      <c r="L53" s="13">
        <v>0</v>
      </c>
      <c r="M53" s="13">
        <v>0</v>
      </c>
      <c r="N53" s="13">
        <v>0</v>
      </c>
      <c r="O53" s="75"/>
    </row>
    <row r="54" spans="1:15" s="1" customFormat="1" ht="17.25" customHeight="1">
      <c r="A54" s="58"/>
      <c r="B54" s="56" t="s">
        <v>69</v>
      </c>
      <c r="C54" s="51" t="s">
        <v>36</v>
      </c>
      <c r="D54" s="51" t="s">
        <v>36</v>
      </c>
      <c r="E54" s="51" t="s">
        <v>37</v>
      </c>
      <c r="F54" s="51" t="s">
        <v>13</v>
      </c>
      <c r="G54" s="51" t="s">
        <v>48</v>
      </c>
      <c r="H54" s="72" t="s">
        <v>63</v>
      </c>
      <c r="I54" s="73"/>
      <c r="J54" s="73"/>
      <c r="K54" s="74"/>
      <c r="L54" s="51" t="s">
        <v>27</v>
      </c>
      <c r="M54" s="51" t="s">
        <v>28</v>
      </c>
      <c r="N54" s="51" t="s">
        <v>29</v>
      </c>
      <c r="O54" s="48" t="s">
        <v>36</v>
      </c>
    </row>
    <row r="55" spans="1:15" s="1" customFormat="1" ht="23.25" customHeight="1">
      <c r="A55" s="59"/>
      <c r="B55" s="57"/>
      <c r="C55" s="61"/>
      <c r="D55" s="61"/>
      <c r="E55" s="52">
        <f>E50</f>
        <v>1200</v>
      </c>
      <c r="F55" s="70">
        <f>F50</f>
        <v>1200</v>
      </c>
      <c r="G55" s="52" t="s">
        <v>14</v>
      </c>
      <c r="H55" s="42" t="s">
        <v>67</v>
      </c>
      <c r="I55" s="42" t="s">
        <v>64</v>
      </c>
      <c r="J55" s="42" t="s">
        <v>65</v>
      </c>
      <c r="K55" s="42" t="s">
        <v>66</v>
      </c>
      <c r="L55" s="52" t="s">
        <v>27</v>
      </c>
      <c r="M55" s="52" t="s">
        <v>28</v>
      </c>
      <c r="N55" s="52" t="s">
        <v>29</v>
      </c>
      <c r="O55" s="49"/>
    </row>
    <row r="56" spans="1:15" s="1" customFormat="1" ht="45" customHeight="1">
      <c r="A56" s="60"/>
      <c r="B56" s="47"/>
      <c r="C56" s="15"/>
      <c r="D56" s="15"/>
      <c r="E56" s="20">
        <f>F56+G56+L56+M56+N56</f>
        <v>0</v>
      </c>
      <c r="F56" s="18">
        <v>0</v>
      </c>
      <c r="G56" s="16">
        <v>0</v>
      </c>
      <c r="H56" s="17">
        <v>0</v>
      </c>
      <c r="I56" s="17">
        <v>0</v>
      </c>
      <c r="J56" s="17">
        <v>0</v>
      </c>
      <c r="K56" s="17">
        <v>0</v>
      </c>
      <c r="L56" s="18">
        <v>0</v>
      </c>
      <c r="M56" s="18">
        <v>0</v>
      </c>
      <c r="N56" s="18">
        <v>0</v>
      </c>
      <c r="O56" s="50"/>
    </row>
    <row r="57" spans="1:15" s="1" customFormat="1" ht="31.5" customHeight="1">
      <c r="A57" s="10" t="s">
        <v>59</v>
      </c>
      <c r="B57" s="75" t="s">
        <v>60</v>
      </c>
      <c r="C57" s="56" t="s">
        <v>30</v>
      </c>
      <c r="D57" s="11" t="s">
        <v>16</v>
      </c>
      <c r="E57" s="6">
        <f>SUM(F57:N57)</f>
        <v>139329</v>
      </c>
      <c r="F57" s="32">
        <f>F58+F59</f>
        <v>139329</v>
      </c>
      <c r="G57" s="43">
        <f>G59</f>
        <v>0</v>
      </c>
      <c r="H57" s="44"/>
      <c r="I57" s="44"/>
      <c r="J57" s="44"/>
      <c r="K57" s="45"/>
      <c r="L57" s="6">
        <f>L59</f>
        <v>0</v>
      </c>
      <c r="M57" s="6">
        <f>M59</f>
        <v>0</v>
      </c>
      <c r="N57" s="6">
        <f>N59</f>
        <v>0</v>
      </c>
      <c r="O57" s="75" t="s">
        <v>12</v>
      </c>
    </row>
    <row r="58" spans="1:15" s="1" customFormat="1" ht="45" customHeight="1">
      <c r="A58" s="12"/>
      <c r="B58" s="75"/>
      <c r="C58" s="57"/>
      <c r="D58" s="11" t="s">
        <v>10</v>
      </c>
      <c r="E58" s="6">
        <f>F58</f>
        <v>91260</v>
      </c>
      <c r="F58" s="32">
        <v>91260</v>
      </c>
      <c r="G58" s="43">
        <v>0</v>
      </c>
      <c r="H58" s="44"/>
      <c r="I58" s="44"/>
      <c r="J58" s="44"/>
      <c r="K58" s="45"/>
      <c r="L58" s="6">
        <v>0</v>
      </c>
      <c r="M58" s="6">
        <v>0</v>
      </c>
      <c r="N58" s="6">
        <v>0</v>
      </c>
      <c r="O58" s="75"/>
    </row>
    <row r="59" spans="1:15" s="1" customFormat="1" ht="67.5" customHeight="1">
      <c r="A59" s="9"/>
      <c r="B59" s="63"/>
      <c r="C59" s="64"/>
      <c r="D59" s="7" t="s">
        <v>5</v>
      </c>
      <c r="E59" s="6">
        <f>SUM(F59:N59)</f>
        <v>48069</v>
      </c>
      <c r="F59" s="32">
        <v>48069</v>
      </c>
      <c r="G59" s="43">
        <v>0</v>
      </c>
      <c r="H59" s="44"/>
      <c r="I59" s="44"/>
      <c r="J59" s="44"/>
      <c r="K59" s="45"/>
      <c r="L59" s="6">
        <v>0</v>
      </c>
      <c r="M59" s="6">
        <v>0</v>
      </c>
      <c r="N59" s="6">
        <v>0</v>
      </c>
      <c r="O59" s="75"/>
    </row>
    <row r="60" spans="1:15" s="1" customFormat="1" ht="17.25" customHeight="1">
      <c r="A60" s="58"/>
      <c r="B60" s="56" t="s">
        <v>70</v>
      </c>
      <c r="C60" s="51" t="s">
        <v>36</v>
      </c>
      <c r="D60" s="51" t="s">
        <v>36</v>
      </c>
      <c r="E60" s="51" t="s">
        <v>37</v>
      </c>
      <c r="F60" s="51" t="s">
        <v>13</v>
      </c>
      <c r="G60" s="51" t="s">
        <v>48</v>
      </c>
      <c r="H60" s="72" t="s">
        <v>63</v>
      </c>
      <c r="I60" s="73"/>
      <c r="J60" s="73"/>
      <c r="K60" s="74"/>
      <c r="L60" s="51" t="s">
        <v>27</v>
      </c>
      <c r="M60" s="51" t="s">
        <v>28</v>
      </c>
      <c r="N60" s="51" t="s">
        <v>29</v>
      </c>
      <c r="O60" s="48" t="s">
        <v>36</v>
      </c>
    </row>
    <row r="61" spans="1:15" s="1" customFormat="1" ht="23.25" customHeight="1">
      <c r="A61" s="59"/>
      <c r="B61" s="57"/>
      <c r="C61" s="61"/>
      <c r="D61" s="61"/>
      <c r="E61" s="52" t="e">
        <f>#REF!</f>
        <v>#REF!</v>
      </c>
      <c r="F61" s="70" t="e">
        <f>#REF!</f>
        <v>#REF!</v>
      </c>
      <c r="G61" s="52" t="s">
        <v>14</v>
      </c>
      <c r="H61" s="42" t="s">
        <v>67</v>
      </c>
      <c r="I61" s="42" t="s">
        <v>64</v>
      </c>
      <c r="J61" s="42" t="s">
        <v>65</v>
      </c>
      <c r="K61" s="42" t="s">
        <v>66</v>
      </c>
      <c r="L61" s="52" t="s">
        <v>27</v>
      </c>
      <c r="M61" s="52" t="s">
        <v>28</v>
      </c>
      <c r="N61" s="52" t="s">
        <v>29</v>
      </c>
      <c r="O61" s="49"/>
    </row>
    <row r="62" spans="1:15" s="1" customFormat="1" ht="47.25" customHeight="1">
      <c r="A62" s="60"/>
      <c r="B62" s="47"/>
      <c r="C62" s="15"/>
      <c r="D62" s="15"/>
      <c r="E62" s="20">
        <f>F62+G62+L62+M62+N62</f>
        <v>0</v>
      </c>
      <c r="F62" s="18">
        <v>0</v>
      </c>
      <c r="G62" s="16">
        <v>0</v>
      </c>
      <c r="H62" s="17">
        <v>0</v>
      </c>
      <c r="I62" s="17">
        <v>0</v>
      </c>
      <c r="J62" s="17">
        <v>0</v>
      </c>
      <c r="K62" s="17">
        <v>0</v>
      </c>
      <c r="L62" s="18">
        <v>0</v>
      </c>
      <c r="M62" s="18">
        <v>0</v>
      </c>
      <c r="N62" s="18">
        <v>0</v>
      </c>
      <c r="O62" s="50"/>
    </row>
    <row r="63" spans="1:15" s="25" customFormat="1" ht="28.5" customHeight="1">
      <c r="A63" s="46" t="s">
        <v>61</v>
      </c>
      <c r="B63" s="62" t="s">
        <v>33</v>
      </c>
      <c r="C63" s="56" t="s">
        <v>30</v>
      </c>
      <c r="D63" s="11" t="s">
        <v>16</v>
      </c>
      <c r="E63" s="6">
        <f>SUM(F63:N63)</f>
        <v>3370610.5870000003</v>
      </c>
      <c r="F63" s="34">
        <f>F64</f>
        <v>549735.587</v>
      </c>
      <c r="G63" s="43">
        <f>G64</f>
        <v>658875.4</v>
      </c>
      <c r="H63" s="44"/>
      <c r="I63" s="44"/>
      <c r="J63" s="44"/>
      <c r="K63" s="45"/>
      <c r="L63" s="6">
        <f>L64</f>
        <v>839875.4</v>
      </c>
      <c r="M63" s="6">
        <f>M64</f>
        <v>659875.4</v>
      </c>
      <c r="N63" s="6">
        <f>N64</f>
        <v>662248.8</v>
      </c>
      <c r="O63" s="75" t="s">
        <v>24</v>
      </c>
    </row>
    <row r="64" spans="1:17" s="25" customFormat="1" ht="81.75" customHeight="1">
      <c r="A64" s="47"/>
      <c r="B64" s="63"/>
      <c r="C64" s="64"/>
      <c r="D64" s="7" t="s">
        <v>5</v>
      </c>
      <c r="E64" s="6">
        <f>SUM(F64:N64)</f>
        <v>3370610.5870000003</v>
      </c>
      <c r="F64" s="34">
        <v>549735.587</v>
      </c>
      <c r="G64" s="43">
        <v>658875.4</v>
      </c>
      <c r="H64" s="44"/>
      <c r="I64" s="44"/>
      <c r="J64" s="44"/>
      <c r="K64" s="45"/>
      <c r="L64" s="30">
        <v>839875.4</v>
      </c>
      <c r="M64" s="30">
        <v>659875.4</v>
      </c>
      <c r="N64" s="30">
        <v>662248.8</v>
      </c>
      <c r="O64" s="75"/>
      <c r="P64" s="28"/>
      <c r="Q64" s="28"/>
    </row>
    <row r="65" spans="1:15" s="1" customFormat="1" ht="17.25" customHeight="1">
      <c r="A65" s="58"/>
      <c r="B65" s="56" t="s">
        <v>41</v>
      </c>
      <c r="C65" s="51" t="s">
        <v>36</v>
      </c>
      <c r="D65" s="51" t="s">
        <v>36</v>
      </c>
      <c r="E65" s="51" t="s">
        <v>37</v>
      </c>
      <c r="F65" s="51" t="s">
        <v>13</v>
      </c>
      <c r="G65" s="51" t="s">
        <v>48</v>
      </c>
      <c r="H65" s="72" t="s">
        <v>63</v>
      </c>
      <c r="I65" s="73"/>
      <c r="J65" s="73"/>
      <c r="K65" s="74"/>
      <c r="L65" s="51" t="s">
        <v>27</v>
      </c>
      <c r="M65" s="51" t="s">
        <v>28</v>
      </c>
      <c r="N65" s="51" t="s">
        <v>29</v>
      </c>
      <c r="O65" s="48" t="s">
        <v>36</v>
      </c>
    </row>
    <row r="66" spans="1:15" s="1" customFormat="1" ht="23.25" customHeight="1">
      <c r="A66" s="59"/>
      <c r="B66" s="57"/>
      <c r="C66" s="61"/>
      <c r="D66" s="61"/>
      <c r="E66" s="52" t="e">
        <f>E61</f>
        <v>#REF!</v>
      </c>
      <c r="F66" s="70" t="e">
        <f>F61</f>
        <v>#REF!</v>
      </c>
      <c r="G66" s="52" t="s">
        <v>14</v>
      </c>
      <c r="H66" s="42" t="s">
        <v>67</v>
      </c>
      <c r="I66" s="42" t="s">
        <v>64</v>
      </c>
      <c r="J66" s="42" t="s">
        <v>65</v>
      </c>
      <c r="K66" s="42" t="s">
        <v>66</v>
      </c>
      <c r="L66" s="52" t="s">
        <v>27</v>
      </c>
      <c r="M66" s="52" t="s">
        <v>28</v>
      </c>
      <c r="N66" s="52" t="s">
        <v>29</v>
      </c>
      <c r="O66" s="49"/>
    </row>
    <row r="67" spans="1:15" s="1" customFormat="1" ht="45" customHeight="1">
      <c r="A67" s="60"/>
      <c r="B67" s="47"/>
      <c r="C67" s="15"/>
      <c r="D67" s="15"/>
      <c r="E67" s="20">
        <v>100</v>
      </c>
      <c r="F67" s="18">
        <v>100</v>
      </c>
      <c r="G67" s="19">
        <v>100</v>
      </c>
      <c r="H67" s="19">
        <v>25</v>
      </c>
      <c r="I67" s="19">
        <v>50</v>
      </c>
      <c r="J67" s="19">
        <v>75</v>
      </c>
      <c r="K67" s="19">
        <v>100</v>
      </c>
      <c r="L67" s="18">
        <v>100</v>
      </c>
      <c r="M67" s="18">
        <v>100</v>
      </c>
      <c r="N67" s="18">
        <v>100</v>
      </c>
      <c r="O67" s="50"/>
    </row>
    <row r="68" spans="1:16" s="25" customFormat="1" ht="16.5" customHeight="1">
      <c r="A68" s="65" t="s">
        <v>32</v>
      </c>
      <c r="B68" s="62" t="s">
        <v>34</v>
      </c>
      <c r="C68" s="56" t="s">
        <v>30</v>
      </c>
      <c r="D68" s="29" t="s">
        <v>6</v>
      </c>
      <c r="E68" s="6">
        <f>SUM(F68:N68)</f>
        <v>308504.21499999997</v>
      </c>
      <c r="F68" s="33">
        <f>F69</f>
        <v>68504.215</v>
      </c>
      <c r="G68" s="43">
        <f>G69</f>
        <v>60000</v>
      </c>
      <c r="H68" s="44"/>
      <c r="I68" s="44"/>
      <c r="J68" s="44"/>
      <c r="K68" s="45"/>
      <c r="L68" s="6">
        <f>L69</f>
        <v>60000</v>
      </c>
      <c r="M68" s="6">
        <f>M69</f>
        <v>60000</v>
      </c>
      <c r="N68" s="6">
        <f>N69</f>
        <v>60000</v>
      </c>
      <c r="O68" s="75" t="s">
        <v>11</v>
      </c>
      <c r="P68" s="26"/>
    </row>
    <row r="69" spans="1:16" s="25" customFormat="1" ht="68.25" customHeight="1">
      <c r="A69" s="66"/>
      <c r="B69" s="63"/>
      <c r="C69" s="64"/>
      <c r="D69" s="7" t="s">
        <v>5</v>
      </c>
      <c r="E69" s="6">
        <f>SUM(F69:N69)</f>
        <v>308504.21499999997</v>
      </c>
      <c r="F69" s="33">
        <v>68504.215</v>
      </c>
      <c r="G69" s="43">
        <v>60000</v>
      </c>
      <c r="H69" s="44"/>
      <c r="I69" s="44"/>
      <c r="J69" s="44"/>
      <c r="K69" s="45"/>
      <c r="L69" s="6">
        <v>60000</v>
      </c>
      <c r="M69" s="6">
        <v>60000</v>
      </c>
      <c r="N69" s="6">
        <v>60000</v>
      </c>
      <c r="O69" s="75"/>
      <c r="P69" s="27"/>
    </row>
    <row r="70" spans="1:15" s="1" customFormat="1" ht="17.25" customHeight="1">
      <c r="A70" s="58"/>
      <c r="B70" s="56" t="s">
        <v>42</v>
      </c>
      <c r="C70" s="51" t="s">
        <v>36</v>
      </c>
      <c r="D70" s="51" t="s">
        <v>36</v>
      </c>
      <c r="E70" s="51" t="s">
        <v>37</v>
      </c>
      <c r="F70" s="51" t="s">
        <v>13</v>
      </c>
      <c r="G70" s="51" t="s">
        <v>48</v>
      </c>
      <c r="H70" s="95" t="s">
        <v>63</v>
      </c>
      <c r="I70" s="105"/>
      <c r="J70" s="105"/>
      <c r="K70" s="106"/>
      <c r="L70" s="51" t="s">
        <v>27</v>
      </c>
      <c r="M70" s="51" t="s">
        <v>28</v>
      </c>
      <c r="N70" s="51" t="s">
        <v>29</v>
      </c>
      <c r="O70" s="48" t="s">
        <v>36</v>
      </c>
    </row>
    <row r="71" spans="1:15" s="1" customFormat="1" ht="23.25" customHeight="1">
      <c r="A71" s="59"/>
      <c r="B71" s="57"/>
      <c r="C71" s="61"/>
      <c r="D71" s="61"/>
      <c r="E71" s="52" t="e">
        <f>E66</f>
        <v>#REF!</v>
      </c>
      <c r="F71" s="104"/>
      <c r="G71" s="52" t="s">
        <v>14</v>
      </c>
      <c r="H71" s="42" t="s">
        <v>67</v>
      </c>
      <c r="I71" s="42" t="s">
        <v>64</v>
      </c>
      <c r="J71" s="42" t="s">
        <v>65</v>
      </c>
      <c r="K71" s="42" t="s">
        <v>66</v>
      </c>
      <c r="L71" s="52" t="s">
        <v>27</v>
      </c>
      <c r="M71" s="52" t="s">
        <v>28</v>
      </c>
      <c r="N71" s="52" t="s">
        <v>29</v>
      </c>
      <c r="O71" s="49"/>
    </row>
    <row r="72" spans="1:15" s="1" customFormat="1" ht="45" customHeight="1">
      <c r="A72" s="60"/>
      <c r="B72" s="47"/>
      <c r="C72" s="15"/>
      <c r="D72" s="15"/>
      <c r="E72" s="20">
        <v>100</v>
      </c>
      <c r="F72" s="18">
        <v>100</v>
      </c>
      <c r="G72" s="19">
        <v>100</v>
      </c>
      <c r="H72" s="19">
        <v>0</v>
      </c>
      <c r="I72" s="19">
        <v>30</v>
      </c>
      <c r="J72" s="19">
        <v>90</v>
      </c>
      <c r="K72" s="19">
        <v>100</v>
      </c>
      <c r="L72" s="16">
        <v>100</v>
      </c>
      <c r="M72" s="16">
        <v>100</v>
      </c>
      <c r="N72" s="16">
        <v>100</v>
      </c>
      <c r="O72" s="50"/>
    </row>
    <row r="73" spans="1:15" s="1" customFormat="1" ht="42.75" customHeight="1">
      <c r="A73" s="12" t="s">
        <v>35</v>
      </c>
      <c r="B73" s="56" t="s">
        <v>62</v>
      </c>
      <c r="C73" s="56" t="s">
        <v>30</v>
      </c>
      <c r="D73" s="29" t="s">
        <v>6</v>
      </c>
      <c r="E73" s="6">
        <f>SUM(F73:N73)</f>
        <v>0</v>
      </c>
      <c r="F73" s="33">
        <f>F74</f>
        <v>0</v>
      </c>
      <c r="G73" s="43">
        <f>G74</f>
        <v>0</v>
      </c>
      <c r="H73" s="44"/>
      <c r="I73" s="44"/>
      <c r="J73" s="44"/>
      <c r="K73" s="45"/>
      <c r="L73" s="6">
        <f>L74</f>
        <v>0</v>
      </c>
      <c r="M73" s="6">
        <f>M74</f>
        <v>0</v>
      </c>
      <c r="N73" s="6">
        <f>N74</f>
        <v>0</v>
      </c>
      <c r="O73" s="75" t="s">
        <v>11</v>
      </c>
    </row>
    <row r="74" spans="1:15" s="1" customFormat="1" ht="96.75" customHeight="1">
      <c r="A74" s="12"/>
      <c r="B74" s="64"/>
      <c r="C74" s="64"/>
      <c r="D74" s="7" t="s">
        <v>5</v>
      </c>
      <c r="E74" s="6">
        <f>SUM(F74:N74)</f>
        <v>0</v>
      </c>
      <c r="F74" s="33">
        <v>0</v>
      </c>
      <c r="G74" s="43">
        <v>0</v>
      </c>
      <c r="H74" s="44"/>
      <c r="I74" s="44"/>
      <c r="J74" s="44"/>
      <c r="K74" s="45"/>
      <c r="L74" s="6">
        <v>0</v>
      </c>
      <c r="M74" s="6">
        <v>0</v>
      </c>
      <c r="N74" s="6">
        <v>0</v>
      </c>
      <c r="O74" s="75"/>
    </row>
    <row r="75" spans="1:15" s="1" customFormat="1" ht="30" customHeight="1">
      <c r="A75" s="12"/>
      <c r="B75" s="56" t="s">
        <v>71</v>
      </c>
      <c r="C75" s="51" t="s">
        <v>36</v>
      </c>
      <c r="D75" s="51" t="s">
        <v>36</v>
      </c>
      <c r="E75" s="51" t="s">
        <v>37</v>
      </c>
      <c r="F75" s="51" t="s">
        <v>13</v>
      </c>
      <c r="G75" s="51" t="s">
        <v>48</v>
      </c>
      <c r="H75" s="72" t="s">
        <v>63</v>
      </c>
      <c r="I75" s="73"/>
      <c r="J75" s="73"/>
      <c r="K75" s="74"/>
      <c r="L75" s="51" t="s">
        <v>27</v>
      </c>
      <c r="M75" s="51" t="s">
        <v>28</v>
      </c>
      <c r="N75" s="51" t="s">
        <v>29</v>
      </c>
      <c r="O75" s="48" t="s">
        <v>36</v>
      </c>
    </row>
    <row r="76" spans="1:15" s="1" customFormat="1" ht="33" customHeight="1">
      <c r="A76" s="12"/>
      <c r="B76" s="57"/>
      <c r="C76" s="61"/>
      <c r="D76" s="61"/>
      <c r="E76" s="52" t="e">
        <f>E71</f>
        <v>#REF!</v>
      </c>
      <c r="F76" s="70">
        <f>F71</f>
        <v>0</v>
      </c>
      <c r="G76" s="52" t="s">
        <v>14</v>
      </c>
      <c r="H76" s="42" t="s">
        <v>67</v>
      </c>
      <c r="I76" s="42" t="s">
        <v>64</v>
      </c>
      <c r="J76" s="42" t="s">
        <v>65</v>
      </c>
      <c r="K76" s="42" t="s">
        <v>66</v>
      </c>
      <c r="L76" s="52" t="s">
        <v>27</v>
      </c>
      <c r="M76" s="52" t="s">
        <v>28</v>
      </c>
      <c r="N76" s="52" t="s">
        <v>29</v>
      </c>
      <c r="O76" s="49"/>
    </row>
    <row r="77" spans="1:15" s="1" customFormat="1" ht="75.75" customHeight="1">
      <c r="A77" s="12"/>
      <c r="B77" s="47"/>
      <c r="C77" s="15"/>
      <c r="D77" s="15"/>
      <c r="E77" s="20">
        <f>F77+G77+L77+M77+N77</f>
        <v>0</v>
      </c>
      <c r="F77" s="18">
        <v>0</v>
      </c>
      <c r="G77" s="16">
        <v>0</v>
      </c>
      <c r="H77" s="17">
        <v>0</v>
      </c>
      <c r="I77" s="17">
        <v>0</v>
      </c>
      <c r="J77" s="17">
        <v>0</v>
      </c>
      <c r="K77" s="17">
        <v>0</v>
      </c>
      <c r="L77" s="18">
        <v>0</v>
      </c>
      <c r="M77" s="18">
        <v>0</v>
      </c>
      <c r="N77" s="18">
        <v>0</v>
      </c>
      <c r="O77" s="50"/>
    </row>
    <row r="78" spans="1:15" s="1" customFormat="1" ht="42.75" customHeight="1">
      <c r="A78" s="12" t="s">
        <v>72</v>
      </c>
      <c r="B78" s="56" t="s">
        <v>73</v>
      </c>
      <c r="C78" s="56" t="s">
        <v>30</v>
      </c>
      <c r="D78" s="29" t="s">
        <v>6</v>
      </c>
      <c r="E78" s="6">
        <f>SUM(F78:N78)</f>
        <v>0</v>
      </c>
      <c r="F78" s="33">
        <f>F79</f>
        <v>0</v>
      </c>
      <c r="G78" s="43">
        <f>G79</f>
        <v>0</v>
      </c>
      <c r="H78" s="44"/>
      <c r="I78" s="44"/>
      <c r="J78" s="44"/>
      <c r="K78" s="45"/>
      <c r="L78" s="6">
        <f>L79</f>
        <v>0</v>
      </c>
      <c r="M78" s="6">
        <f>M79</f>
        <v>0</v>
      </c>
      <c r="N78" s="6">
        <f>N79</f>
        <v>0</v>
      </c>
      <c r="O78" s="75" t="s">
        <v>11</v>
      </c>
    </row>
    <row r="79" spans="1:15" s="1" customFormat="1" ht="96.75" customHeight="1">
      <c r="A79" s="12"/>
      <c r="B79" s="64"/>
      <c r="C79" s="64"/>
      <c r="D79" s="7" t="s">
        <v>5</v>
      </c>
      <c r="E79" s="6">
        <f>SUM(F79:N79)</f>
        <v>0</v>
      </c>
      <c r="F79" s="33">
        <v>0</v>
      </c>
      <c r="G79" s="43">
        <v>0</v>
      </c>
      <c r="H79" s="44"/>
      <c r="I79" s="44"/>
      <c r="J79" s="44"/>
      <c r="K79" s="45"/>
      <c r="L79" s="6">
        <v>0</v>
      </c>
      <c r="M79" s="6">
        <v>0</v>
      </c>
      <c r="N79" s="6">
        <v>0</v>
      </c>
      <c r="O79" s="75"/>
    </row>
    <row r="80" spans="1:15" s="1" customFormat="1" ht="22.5" customHeight="1">
      <c r="A80" s="12"/>
      <c r="B80" s="56" t="s">
        <v>69</v>
      </c>
      <c r="C80" s="51" t="s">
        <v>36</v>
      </c>
      <c r="D80" s="51" t="s">
        <v>36</v>
      </c>
      <c r="E80" s="51" t="s">
        <v>37</v>
      </c>
      <c r="F80" s="51" t="s">
        <v>13</v>
      </c>
      <c r="G80" s="51" t="s">
        <v>48</v>
      </c>
      <c r="H80" s="72" t="s">
        <v>63</v>
      </c>
      <c r="I80" s="73"/>
      <c r="J80" s="73"/>
      <c r="K80" s="74"/>
      <c r="L80" s="51" t="s">
        <v>27</v>
      </c>
      <c r="M80" s="51" t="s">
        <v>28</v>
      </c>
      <c r="N80" s="51" t="s">
        <v>29</v>
      </c>
      <c r="O80" s="48" t="s">
        <v>36</v>
      </c>
    </row>
    <row r="81" spans="1:15" s="1" customFormat="1" ht="15.75" customHeight="1">
      <c r="A81" s="12"/>
      <c r="B81" s="57"/>
      <c r="C81" s="61"/>
      <c r="D81" s="61"/>
      <c r="E81" s="52" t="e">
        <f>E76</f>
        <v>#REF!</v>
      </c>
      <c r="F81" s="70">
        <f>F76</f>
        <v>0</v>
      </c>
      <c r="G81" s="52" t="s">
        <v>14</v>
      </c>
      <c r="H81" s="42" t="s">
        <v>67</v>
      </c>
      <c r="I81" s="42" t="s">
        <v>64</v>
      </c>
      <c r="J81" s="42" t="s">
        <v>65</v>
      </c>
      <c r="K81" s="42" t="s">
        <v>66</v>
      </c>
      <c r="L81" s="52" t="s">
        <v>27</v>
      </c>
      <c r="M81" s="52" t="s">
        <v>28</v>
      </c>
      <c r="N81" s="52" t="s">
        <v>29</v>
      </c>
      <c r="O81" s="49"/>
    </row>
    <row r="82" spans="1:15" s="1" customFormat="1" ht="49.5" customHeight="1">
      <c r="A82" s="12"/>
      <c r="B82" s="47"/>
      <c r="C82" s="15"/>
      <c r="D82" s="15"/>
      <c r="E82" s="20">
        <f>F82+G82+L82+M82+N82</f>
        <v>0</v>
      </c>
      <c r="F82" s="18">
        <v>0</v>
      </c>
      <c r="G82" s="16">
        <v>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  <c r="M82" s="18">
        <v>0</v>
      </c>
      <c r="N82" s="18">
        <v>0</v>
      </c>
      <c r="O82" s="50"/>
    </row>
    <row r="83" spans="1:15" s="1" customFormat="1" ht="30" customHeight="1">
      <c r="A83" s="12" t="s">
        <v>74</v>
      </c>
      <c r="B83" s="53" t="s">
        <v>75</v>
      </c>
      <c r="C83" s="48" t="s">
        <v>30</v>
      </c>
      <c r="D83" s="5" t="s">
        <v>16</v>
      </c>
      <c r="E83" s="6">
        <f>SUM(F83:N83)</f>
        <v>0</v>
      </c>
      <c r="F83" s="32">
        <f>F84</f>
        <v>0</v>
      </c>
      <c r="G83" s="43">
        <f>G84</f>
        <v>0</v>
      </c>
      <c r="H83" s="44"/>
      <c r="I83" s="44"/>
      <c r="J83" s="44"/>
      <c r="K83" s="45"/>
      <c r="L83" s="6">
        <f>L84</f>
        <v>0</v>
      </c>
      <c r="M83" s="6">
        <f>M84</f>
        <v>0</v>
      </c>
      <c r="N83" s="6">
        <f>N84</f>
        <v>0</v>
      </c>
      <c r="O83" s="56" t="s">
        <v>11</v>
      </c>
    </row>
    <row r="84" spans="1:15" s="1" customFormat="1" ht="63.75" customHeight="1">
      <c r="A84" s="12"/>
      <c r="B84" s="54"/>
      <c r="C84" s="55"/>
      <c r="D84" s="11" t="s">
        <v>5</v>
      </c>
      <c r="E84" s="6">
        <f>SUM(F84:N84)</f>
        <v>0</v>
      </c>
      <c r="F84" s="32">
        <v>0</v>
      </c>
      <c r="G84" s="43">
        <v>0</v>
      </c>
      <c r="H84" s="44"/>
      <c r="I84" s="44"/>
      <c r="J84" s="44"/>
      <c r="K84" s="45"/>
      <c r="L84" s="6">
        <v>0</v>
      </c>
      <c r="M84" s="6">
        <v>0</v>
      </c>
      <c r="N84" s="6">
        <v>0</v>
      </c>
      <c r="O84" s="47"/>
    </row>
    <row r="85" spans="1:15" s="1" customFormat="1" ht="17.25" customHeight="1">
      <c r="A85" s="58"/>
      <c r="B85" s="56" t="s">
        <v>76</v>
      </c>
      <c r="C85" s="51" t="s">
        <v>36</v>
      </c>
      <c r="D85" s="51" t="s">
        <v>36</v>
      </c>
      <c r="E85" s="51" t="s">
        <v>37</v>
      </c>
      <c r="F85" s="51" t="s">
        <v>13</v>
      </c>
      <c r="G85" s="51" t="s">
        <v>48</v>
      </c>
      <c r="H85" s="101" t="s">
        <v>63</v>
      </c>
      <c r="I85" s="102"/>
      <c r="J85" s="102"/>
      <c r="K85" s="103"/>
      <c r="L85" s="37" t="s">
        <v>27</v>
      </c>
      <c r="M85" s="37" t="s">
        <v>28</v>
      </c>
      <c r="N85" s="37" t="s">
        <v>29</v>
      </c>
      <c r="O85" s="48" t="s">
        <v>36</v>
      </c>
    </row>
    <row r="86" spans="1:15" s="1" customFormat="1" ht="23.25" customHeight="1">
      <c r="A86" s="59"/>
      <c r="B86" s="57"/>
      <c r="C86" s="61"/>
      <c r="D86" s="61"/>
      <c r="E86" s="61" t="e">
        <f>E66</f>
        <v>#REF!</v>
      </c>
      <c r="F86" s="61" t="e">
        <f>F66</f>
        <v>#REF!</v>
      </c>
      <c r="G86" s="61" t="s">
        <v>14</v>
      </c>
      <c r="H86" s="42" t="s">
        <v>67</v>
      </c>
      <c r="I86" s="42" t="s">
        <v>64</v>
      </c>
      <c r="J86" s="42" t="s">
        <v>65</v>
      </c>
      <c r="K86" s="42" t="s">
        <v>66</v>
      </c>
      <c r="L86" s="38" t="s">
        <v>27</v>
      </c>
      <c r="M86" s="38" t="s">
        <v>28</v>
      </c>
      <c r="N86" s="38" t="s">
        <v>29</v>
      </c>
      <c r="O86" s="49"/>
    </row>
    <row r="87" spans="1:15" s="1" customFormat="1" ht="45" customHeight="1">
      <c r="A87" s="60"/>
      <c r="B87" s="47"/>
      <c r="C87" s="15"/>
      <c r="D87" s="15"/>
      <c r="E87" s="20">
        <v>0</v>
      </c>
      <c r="F87" s="20">
        <v>0</v>
      </c>
      <c r="G87" s="39">
        <v>0</v>
      </c>
      <c r="H87" s="40">
        <v>0</v>
      </c>
      <c r="I87" s="40">
        <v>0</v>
      </c>
      <c r="J87" s="40">
        <v>0</v>
      </c>
      <c r="K87" s="40">
        <v>0</v>
      </c>
      <c r="L87" s="41">
        <v>0</v>
      </c>
      <c r="M87" s="41">
        <v>0</v>
      </c>
      <c r="N87" s="41">
        <v>0</v>
      </c>
      <c r="O87" s="50"/>
    </row>
    <row r="88" spans="1:15" s="1" customFormat="1" ht="30" customHeight="1">
      <c r="A88" s="12" t="s">
        <v>50</v>
      </c>
      <c r="B88" s="53" t="s">
        <v>49</v>
      </c>
      <c r="C88" s="48" t="s">
        <v>30</v>
      </c>
      <c r="D88" s="5" t="s">
        <v>16</v>
      </c>
      <c r="E88" s="6">
        <f>SUM(F88:N88)</f>
        <v>0</v>
      </c>
      <c r="F88" s="32">
        <f>F89</f>
        <v>0</v>
      </c>
      <c r="G88" s="43">
        <f>G89</f>
        <v>0</v>
      </c>
      <c r="H88" s="44"/>
      <c r="I88" s="44"/>
      <c r="J88" s="44"/>
      <c r="K88" s="45"/>
      <c r="L88" s="6">
        <f>L89</f>
        <v>0</v>
      </c>
      <c r="M88" s="6">
        <f>M89</f>
        <v>0</v>
      </c>
      <c r="N88" s="6">
        <f>N89</f>
        <v>0</v>
      </c>
      <c r="O88" s="56" t="s">
        <v>11</v>
      </c>
    </row>
    <row r="89" spans="1:15" s="1" customFormat="1" ht="63.75" customHeight="1">
      <c r="A89" s="12"/>
      <c r="B89" s="54"/>
      <c r="C89" s="55"/>
      <c r="D89" s="11" t="s">
        <v>5</v>
      </c>
      <c r="E89" s="6">
        <f>SUM(F89:N89)</f>
        <v>0</v>
      </c>
      <c r="F89" s="32">
        <v>0</v>
      </c>
      <c r="G89" s="43">
        <v>0</v>
      </c>
      <c r="H89" s="44"/>
      <c r="I89" s="44"/>
      <c r="J89" s="44"/>
      <c r="K89" s="45"/>
      <c r="L89" s="6">
        <v>0</v>
      </c>
      <c r="M89" s="6">
        <v>0</v>
      </c>
      <c r="N89" s="6">
        <v>0</v>
      </c>
      <c r="O89" s="47"/>
    </row>
    <row r="90" spans="1:15" s="1" customFormat="1" ht="17.25" customHeight="1">
      <c r="A90" s="58"/>
      <c r="B90" s="56" t="s">
        <v>43</v>
      </c>
      <c r="C90" s="51" t="s">
        <v>36</v>
      </c>
      <c r="D90" s="51" t="s">
        <v>36</v>
      </c>
      <c r="E90" s="51" t="s">
        <v>37</v>
      </c>
      <c r="F90" s="51" t="s">
        <v>13</v>
      </c>
      <c r="G90" s="51" t="s">
        <v>48</v>
      </c>
      <c r="H90" s="101" t="s">
        <v>63</v>
      </c>
      <c r="I90" s="102"/>
      <c r="J90" s="102"/>
      <c r="K90" s="103"/>
      <c r="L90" s="37" t="s">
        <v>27</v>
      </c>
      <c r="M90" s="37" t="s">
        <v>28</v>
      </c>
      <c r="N90" s="37" t="s">
        <v>29</v>
      </c>
      <c r="O90" s="48" t="s">
        <v>36</v>
      </c>
    </row>
    <row r="91" spans="1:15" s="1" customFormat="1" ht="23.25" customHeight="1">
      <c r="A91" s="59"/>
      <c r="B91" s="57"/>
      <c r="C91" s="61"/>
      <c r="D91" s="61"/>
      <c r="E91" s="61" t="e">
        <f>E71</f>
        <v>#REF!</v>
      </c>
      <c r="F91" s="61">
        <f>F71</f>
        <v>0</v>
      </c>
      <c r="G91" s="61" t="s">
        <v>14</v>
      </c>
      <c r="H91" s="42" t="s">
        <v>67</v>
      </c>
      <c r="I91" s="42" t="s">
        <v>64</v>
      </c>
      <c r="J91" s="42" t="s">
        <v>65</v>
      </c>
      <c r="K91" s="42" t="s">
        <v>66</v>
      </c>
      <c r="L91" s="38" t="s">
        <v>27</v>
      </c>
      <c r="M91" s="38" t="s">
        <v>28</v>
      </c>
      <c r="N91" s="38" t="s">
        <v>29</v>
      </c>
      <c r="O91" s="49"/>
    </row>
    <row r="92" spans="1:15" s="1" customFormat="1" ht="71.25" customHeight="1">
      <c r="A92" s="60"/>
      <c r="B92" s="47"/>
      <c r="C92" s="15"/>
      <c r="D92" s="15"/>
      <c r="E92" s="20">
        <v>0</v>
      </c>
      <c r="F92" s="20">
        <v>0</v>
      </c>
      <c r="G92" s="39">
        <v>0</v>
      </c>
      <c r="H92" s="40">
        <v>0</v>
      </c>
      <c r="I92" s="40">
        <v>0</v>
      </c>
      <c r="J92" s="40">
        <v>0</v>
      </c>
      <c r="K92" s="40">
        <v>0</v>
      </c>
      <c r="L92" s="41">
        <v>0</v>
      </c>
      <c r="M92" s="41">
        <v>0</v>
      </c>
      <c r="N92" s="41">
        <v>0</v>
      </c>
      <c r="O92" s="50"/>
    </row>
    <row r="93" spans="1:19" s="1" customFormat="1" ht="27.75" customHeight="1">
      <c r="A93" s="85">
        <v>2</v>
      </c>
      <c r="B93" s="87" t="s">
        <v>44</v>
      </c>
      <c r="C93" s="88"/>
      <c r="D93" s="5" t="s">
        <v>3</v>
      </c>
      <c r="E93" s="6">
        <f aca="true" t="shared" si="3" ref="E93:N93">E94+E95</f>
        <v>4457603.859999999</v>
      </c>
      <c r="F93" s="34">
        <f t="shared" si="3"/>
        <v>955688.86</v>
      </c>
      <c r="G93" s="43">
        <f t="shared" si="3"/>
        <v>853498.4</v>
      </c>
      <c r="H93" s="44"/>
      <c r="I93" s="44"/>
      <c r="J93" s="44"/>
      <c r="K93" s="45"/>
      <c r="L93" s="6">
        <f t="shared" si="3"/>
        <v>1105646.4</v>
      </c>
      <c r="M93" s="6">
        <f t="shared" si="3"/>
        <v>820521.4</v>
      </c>
      <c r="N93" s="6">
        <f t="shared" si="3"/>
        <v>722248.8</v>
      </c>
      <c r="O93" s="75" t="s">
        <v>11</v>
      </c>
      <c r="R93" s="8"/>
      <c r="S93" s="8"/>
    </row>
    <row r="94" spans="1:19" s="1" customFormat="1" ht="52.5" customHeight="1">
      <c r="A94" s="86"/>
      <c r="B94" s="89"/>
      <c r="C94" s="90"/>
      <c r="D94" s="5" t="s">
        <v>10</v>
      </c>
      <c r="E94" s="6">
        <f aca="true" t="shared" si="4" ref="E94:G95">E32+E15</f>
        <v>280078.975</v>
      </c>
      <c r="F94" s="34">
        <f t="shared" si="4"/>
        <v>280078.975</v>
      </c>
      <c r="G94" s="43">
        <f t="shared" si="4"/>
        <v>0</v>
      </c>
      <c r="H94" s="44"/>
      <c r="I94" s="44"/>
      <c r="J94" s="44"/>
      <c r="K94" s="45"/>
      <c r="L94" s="6">
        <f aca="true" t="shared" si="5" ref="L94:N95">L32+L15</f>
        <v>0</v>
      </c>
      <c r="M94" s="6">
        <f t="shared" si="5"/>
        <v>0</v>
      </c>
      <c r="N94" s="6">
        <f t="shared" si="5"/>
        <v>0</v>
      </c>
      <c r="O94" s="75"/>
      <c r="R94" s="8"/>
      <c r="S94" s="8"/>
    </row>
    <row r="95" spans="1:19" s="1" customFormat="1" ht="61.5" customHeight="1">
      <c r="A95" s="70"/>
      <c r="B95" s="91"/>
      <c r="C95" s="92"/>
      <c r="D95" s="5" t="s">
        <v>5</v>
      </c>
      <c r="E95" s="6">
        <f t="shared" si="4"/>
        <v>4177524.885</v>
      </c>
      <c r="F95" s="32">
        <f t="shared" si="4"/>
        <v>675609.885</v>
      </c>
      <c r="G95" s="43">
        <f t="shared" si="4"/>
        <v>853498.4</v>
      </c>
      <c r="H95" s="44"/>
      <c r="I95" s="44"/>
      <c r="J95" s="44"/>
      <c r="K95" s="45"/>
      <c r="L95" s="6">
        <f t="shared" si="5"/>
        <v>1105646.4</v>
      </c>
      <c r="M95" s="6">
        <f t="shared" si="5"/>
        <v>820521.4</v>
      </c>
      <c r="N95" s="6">
        <f t="shared" si="5"/>
        <v>722248.8</v>
      </c>
      <c r="O95" s="75"/>
      <c r="R95" s="8"/>
      <c r="S95" s="8"/>
    </row>
    <row r="96" spans="1:15" s="1" customFormat="1" ht="20.25" customHeight="1">
      <c r="A96" s="3"/>
      <c r="O96" s="21" t="s">
        <v>47</v>
      </c>
    </row>
    <row r="97" spans="7:11" s="1" customFormat="1" ht="12.75">
      <c r="G97" s="8"/>
      <c r="H97" s="8"/>
      <c r="I97" s="8"/>
      <c r="J97" s="8"/>
      <c r="K97" s="8"/>
    </row>
    <row r="98" s="1" customFormat="1" ht="12.75"/>
    <row r="99" s="1" customFormat="1" ht="12.75"/>
    <row r="100" s="1" customFormat="1" ht="12.75">
      <c r="L100" s="8"/>
    </row>
    <row r="101" s="1" customFormat="1" ht="12.75"/>
    <row r="102" s="1" customFormat="1" ht="12.75"/>
    <row r="103" s="1" customFormat="1" ht="12.75"/>
    <row r="104" s="1" customFormat="1" ht="12.75"/>
  </sheetData>
  <sheetProtection/>
  <mergeCells count="265">
    <mergeCell ref="C20:C22"/>
    <mergeCell ref="D20:D22"/>
    <mergeCell ref="L48:L49"/>
    <mergeCell ref="M48:M49"/>
    <mergeCell ref="O73:O74"/>
    <mergeCell ref="G74:K74"/>
    <mergeCell ref="O68:O69"/>
    <mergeCell ref="G31:K31"/>
    <mergeCell ref="G32:K32"/>
    <mergeCell ref="G33:K33"/>
    <mergeCell ref="B73:B74"/>
    <mergeCell ref="G58:K58"/>
    <mergeCell ref="H70:K70"/>
    <mergeCell ref="B57:B59"/>
    <mergeCell ref="G59:K59"/>
    <mergeCell ref="G63:K63"/>
    <mergeCell ref="G64:K64"/>
    <mergeCell ref="F65:F66"/>
    <mergeCell ref="F60:F61"/>
    <mergeCell ref="F75:F76"/>
    <mergeCell ref="G75:G76"/>
    <mergeCell ref="F70:F71"/>
    <mergeCell ref="C73:C74"/>
    <mergeCell ref="G73:K73"/>
    <mergeCell ref="G70:G71"/>
    <mergeCell ref="E70:E71"/>
    <mergeCell ref="O90:O92"/>
    <mergeCell ref="H90:K90"/>
    <mergeCell ref="G90:G91"/>
    <mergeCell ref="F90:F91"/>
    <mergeCell ref="E90:E91"/>
    <mergeCell ref="H75:K75"/>
    <mergeCell ref="L75:L76"/>
    <mergeCell ref="M75:M76"/>
    <mergeCell ref="N75:N76"/>
    <mergeCell ref="O75:O77"/>
    <mergeCell ref="D90:D91"/>
    <mergeCell ref="C90:C91"/>
    <mergeCell ref="B90:B92"/>
    <mergeCell ref="A90:A92"/>
    <mergeCell ref="G95:K95"/>
    <mergeCell ref="G68:K68"/>
    <mergeCell ref="G69:K69"/>
    <mergeCell ref="G93:K93"/>
    <mergeCell ref="G94:K94"/>
    <mergeCell ref="E75:E76"/>
    <mergeCell ref="G88:K88"/>
    <mergeCell ref="G89:K89"/>
    <mergeCell ref="G41:K41"/>
    <mergeCell ref="G42:K42"/>
    <mergeCell ref="G46:K46"/>
    <mergeCell ref="G47:K47"/>
    <mergeCell ref="G51:K51"/>
    <mergeCell ref="G85:G86"/>
    <mergeCell ref="H85:K85"/>
    <mergeCell ref="G57:K57"/>
    <mergeCell ref="H20:K20"/>
    <mergeCell ref="H25:K25"/>
    <mergeCell ref="H28:K28"/>
    <mergeCell ref="G34:K34"/>
    <mergeCell ref="G35:K35"/>
    <mergeCell ref="G36:K36"/>
    <mergeCell ref="B75:B77"/>
    <mergeCell ref="C75:C76"/>
    <mergeCell ref="D75:D76"/>
    <mergeCell ref="G40:K40"/>
    <mergeCell ref="G12:K12"/>
    <mergeCell ref="G13:K13"/>
    <mergeCell ref="G14:K14"/>
    <mergeCell ref="G15:K15"/>
    <mergeCell ref="G16:K16"/>
    <mergeCell ref="G17:K17"/>
    <mergeCell ref="A93:A95"/>
    <mergeCell ref="B93:C95"/>
    <mergeCell ref="O93:O95"/>
    <mergeCell ref="O43:O45"/>
    <mergeCell ref="G48:G49"/>
    <mergeCell ref="O88:O89"/>
    <mergeCell ref="C88:C89"/>
    <mergeCell ref="B88:B89"/>
    <mergeCell ref="D43:D44"/>
    <mergeCell ref="C43:C44"/>
    <mergeCell ref="M70:M71"/>
    <mergeCell ref="N70:N71"/>
    <mergeCell ref="O70:O72"/>
    <mergeCell ref="C34:C36"/>
    <mergeCell ref="C57:C59"/>
    <mergeCell ref="O57:O59"/>
    <mergeCell ref="O40:O42"/>
    <mergeCell ref="O51:O53"/>
    <mergeCell ref="O37:O39"/>
    <mergeCell ref="H43:K43"/>
    <mergeCell ref="G52:K52"/>
    <mergeCell ref="G53:K53"/>
    <mergeCell ref="C48:C49"/>
    <mergeCell ref="A43:A45"/>
    <mergeCell ref="C51:C53"/>
    <mergeCell ref="E48:E49"/>
    <mergeCell ref="F48:F49"/>
    <mergeCell ref="G43:G44"/>
    <mergeCell ref="H48:K48"/>
    <mergeCell ref="B43:B45"/>
    <mergeCell ref="A20:A22"/>
    <mergeCell ref="O34:O36"/>
    <mergeCell ref="A17:A19"/>
    <mergeCell ref="B17:B19"/>
    <mergeCell ref="C17:C19"/>
    <mergeCell ref="O17:O19"/>
    <mergeCell ref="A23:A24"/>
    <mergeCell ref="B23:B24"/>
    <mergeCell ref="A31:A33"/>
    <mergeCell ref="B31:B33"/>
    <mergeCell ref="O14:O16"/>
    <mergeCell ref="C23:C24"/>
    <mergeCell ref="O23:O24"/>
    <mergeCell ref="M20:M21"/>
    <mergeCell ref="N20:N21"/>
    <mergeCell ref="O20:O22"/>
    <mergeCell ref="G18:K18"/>
    <mergeCell ref="G19:K19"/>
    <mergeCell ref="G23:K23"/>
    <mergeCell ref="G24:K24"/>
    <mergeCell ref="O25:O27"/>
    <mergeCell ref="A37:A39"/>
    <mergeCell ref="B37:B39"/>
    <mergeCell ref="C31:C33"/>
    <mergeCell ref="O31:O33"/>
    <mergeCell ref="B34:B36"/>
    <mergeCell ref="C37:C38"/>
    <mergeCell ref="M25:M26"/>
    <mergeCell ref="N25:N26"/>
    <mergeCell ref="D37:D38"/>
    <mergeCell ref="B80:B82"/>
    <mergeCell ref="C80:C81"/>
    <mergeCell ref="D80:D81"/>
    <mergeCell ref="E80:E81"/>
    <mergeCell ref="F80:F81"/>
    <mergeCell ref="G80:G81"/>
    <mergeCell ref="H80:K80"/>
    <mergeCell ref="B68:B69"/>
    <mergeCell ref="A25:A27"/>
    <mergeCell ref="B25:B27"/>
    <mergeCell ref="C25:C26"/>
    <mergeCell ref="D25:D26"/>
    <mergeCell ref="E25:E26"/>
    <mergeCell ref="G25:G26"/>
    <mergeCell ref="E43:E44"/>
    <mergeCell ref="F43:F44"/>
    <mergeCell ref="A8:O8"/>
    <mergeCell ref="A9:O9"/>
    <mergeCell ref="E11:E12"/>
    <mergeCell ref="O11:O12"/>
    <mergeCell ref="G20:G21"/>
    <mergeCell ref="L20:L21"/>
    <mergeCell ref="A11:A12"/>
    <mergeCell ref="A14:A16"/>
    <mergeCell ref="B14:B16"/>
    <mergeCell ref="C14:C16"/>
    <mergeCell ref="L25:L26"/>
    <mergeCell ref="H37:K37"/>
    <mergeCell ref="B11:B12"/>
    <mergeCell ref="C11:C12"/>
    <mergeCell ref="D11:D12"/>
    <mergeCell ref="F11:N11"/>
    <mergeCell ref="F25:F26"/>
    <mergeCell ref="F37:F38"/>
    <mergeCell ref="B20:B22"/>
    <mergeCell ref="E20:E21"/>
    <mergeCell ref="O48:O50"/>
    <mergeCell ref="C54:C55"/>
    <mergeCell ref="D54:D55"/>
    <mergeCell ref="O54:O56"/>
    <mergeCell ref="F20:F21"/>
    <mergeCell ref="N43:N44"/>
    <mergeCell ref="G37:G38"/>
    <mergeCell ref="L37:L38"/>
    <mergeCell ref="M37:M38"/>
    <mergeCell ref="N37:N38"/>
    <mergeCell ref="B78:B79"/>
    <mergeCell ref="C78:C79"/>
    <mergeCell ref="G78:K78"/>
    <mergeCell ref="O78:O79"/>
    <mergeCell ref="G79:K79"/>
    <mergeCell ref="B51:B53"/>
    <mergeCell ref="N54:N55"/>
    <mergeCell ref="F54:F55"/>
    <mergeCell ref="O65:O67"/>
    <mergeCell ref="O63:O64"/>
    <mergeCell ref="N65:N66"/>
    <mergeCell ref="H65:K65"/>
    <mergeCell ref="M65:M66"/>
    <mergeCell ref="M54:M55"/>
    <mergeCell ref="L65:L66"/>
    <mergeCell ref="G60:G61"/>
    <mergeCell ref="G65:G66"/>
    <mergeCell ref="A85:A87"/>
    <mergeCell ref="B85:B87"/>
    <mergeCell ref="C85:C86"/>
    <mergeCell ref="D85:D86"/>
    <mergeCell ref="E85:E86"/>
    <mergeCell ref="F85:F86"/>
    <mergeCell ref="H60:K60"/>
    <mergeCell ref="E65:E66"/>
    <mergeCell ref="L70:L71"/>
    <mergeCell ref="L28:L29"/>
    <mergeCell ref="M28:M29"/>
    <mergeCell ref="F28:F29"/>
    <mergeCell ref="G54:G55"/>
    <mergeCell ref="L54:L55"/>
    <mergeCell ref="H54:K54"/>
    <mergeCell ref="G28:G29"/>
    <mergeCell ref="N28:N29"/>
    <mergeCell ref="O28:O30"/>
    <mergeCell ref="M60:M61"/>
    <mergeCell ref="N60:N61"/>
    <mergeCell ref="O60:O62"/>
    <mergeCell ref="L43:L44"/>
    <mergeCell ref="M43:M44"/>
    <mergeCell ref="N48:N49"/>
    <mergeCell ref="L60:L61"/>
    <mergeCell ref="O46:O47"/>
    <mergeCell ref="E28:E29"/>
    <mergeCell ref="C60:C61"/>
    <mergeCell ref="D60:D61"/>
    <mergeCell ref="E60:E61"/>
    <mergeCell ref="A60:A62"/>
    <mergeCell ref="B60:B62"/>
    <mergeCell ref="A28:A30"/>
    <mergeCell ref="B40:B42"/>
    <mergeCell ref="C40:C42"/>
    <mergeCell ref="D48:D49"/>
    <mergeCell ref="E54:E55"/>
    <mergeCell ref="E37:E38"/>
    <mergeCell ref="B46:B47"/>
    <mergeCell ref="C46:C47"/>
    <mergeCell ref="A54:A56"/>
    <mergeCell ref="A65:A67"/>
    <mergeCell ref="B65:B67"/>
    <mergeCell ref="C65:C66"/>
    <mergeCell ref="C68:C69"/>
    <mergeCell ref="B28:B30"/>
    <mergeCell ref="C28:C29"/>
    <mergeCell ref="D28:D29"/>
    <mergeCell ref="A48:A50"/>
    <mergeCell ref="B48:B50"/>
    <mergeCell ref="O83:O84"/>
    <mergeCell ref="B54:B56"/>
    <mergeCell ref="A70:A72"/>
    <mergeCell ref="B70:B72"/>
    <mergeCell ref="C70:C71"/>
    <mergeCell ref="D70:D71"/>
    <mergeCell ref="B63:B64"/>
    <mergeCell ref="C63:C64"/>
    <mergeCell ref="D65:D66"/>
    <mergeCell ref="A68:A69"/>
    <mergeCell ref="G84:K84"/>
    <mergeCell ref="A63:A64"/>
    <mergeCell ref="O85:O87"/>
    <mergeCell ref="L80:L81"/>
    <mergeCell ref="M80:M81"/>
    <mergeCell ref="N80:N81"/>
    <mergeCell ref="O80:O82"/>
    <mergeCell ref="B83:B84"/>
    <mergeCell ref="C83:C84"/>
    <mergeCell ref="G83:K8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7" manualBreakCount="7">
    <brk id="22" max="14" man="1"/>
    <brk id="36" max="14" man="1"/>
    <brk id="53" max="14" man="1"/>
    <brk id="62" max="14" man="1"/>
    <brk id="77" max="14" man="1"/>
    <brk id="89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2024-03-20T11:13:18Z</cp:lastPrinted>
  <dcterms:created xsi:type="dcterms:W3CDTF">1996-10-08T23:32:33Z</dcterms:created>
  <dcterms:modified xsi:type="dcterms:W3CDTF">2024-04-02T12:29:49Z</dcterms:modified>
  <cp:category/>
  <cp:version/>
  <cp:contentType/>
  <cp:contentStatus/>
</cp:coreProperties>
</file>